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as-ufficio\condivisa\DOCUMENTI MIRTA\BLUE_FLAG\BF_2026\TUTTI ALLEGATI 2026\da caricare sulla pennetta\BANDIERA BLU 2026\PRIMA SCADENZA (non def)\"/>
    </mc:Choice>
  </mc:AlternateContent>
  <xr:revisionPtr revIDLastSave="0" documentId="13_ncr:1_{86ABD0ED-C293-426C-BB63-7B3EB3D7876F}" xr6:coauthVersionLast="47" xr6:coauthVersionMax="47" xr10:uidLastSave="{00000000-0000-0000-0000-000000000000}"/>
  <bookViews>
    <workbookView xWindow="-120" yWindow="-120" windowWidth="29040" windowHeight="15720" xr2:uid="{5365069A-CE35-49E2-A850-FE830E6132B1}"/>
  </bookViews>
  <sheets>
    <sheet name="Analisi campionamenti" sheetId="1" r:id="rId1"/>
  </sheets>
  <definedNames>
    <definedName name="_xlnm.Print_Area" localSheetId="0">'Analisi campionamenti'!$A$1:$L$139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D134" i="1"/>
  <c r="L3" i="1"/>
  <c r="D135" i="1"/>
  <c r="L5" i="1"/>
  <c r="D136" i="1"/>
  <c r="L6" i="1"/>
  <c r="D137" i="1"/>
  <c r="C15" i="1"/>
  <c r="D15" i="1" s="1"/>
  <c r="J15" i="1"/>
  <c r="K15" i="1"/>
  <c r="C24" i="1"/>
  <c r="D24" i="1"/>
  <c r="J24" i="1"/>
  <c r="K24" i="1"/>
  <c r="J31" i="1"/>
  <c r="J135" i="1" s="1"/>
  <c r="L31" i="1"/>
  <c r="F32" i="1"/>
  <c r="G32" i="1"/>
  <c r="J32" i="1"/>
  <c r="L32" i="1"/>
  <c r="F33" i="1"/>
  <c r="G33" i="1"/>
  <c r="J33" i="1"/>
  <c r="L33" i="1"/>
  <c r="F34" i="1"/>
  <c r="G34" i="1"/>
  <c r="J34" i="1"/>
  <c r="L34" i="1"/>
  <c r="F35" i="1"/>
  <c r="G35" i="1"/>
  <c r="J35" i="1"/>
  <c r="L35" i="1"/>
  <c r="F36" i="1"/>
  <c r="G36" i="1"/>
  <c r="J36" i="1"/>
  <c r="L36" i="1"/>
  <c r="F37" i="1"/>
  <c r="G37" i="1"/>
  <c r="J37" i="1"/>
  <c r="L37" i="1"/>
  <c r="F38" i="1"/>
  <c r="G38" i="1"/>
  <c r="J38" i="1"/>
  <c r="L38" i="1"/>
  <c r="F39" i="1"/>
  <c r="G39" i="1"/>
  <c r="J39" i="1"/>
  <c r="L39" i="1"/>
  <c r="F40" i="1"/>
  <c r="G40" i="1"/>
  <c r="J40" i="1"/>
  <c r="L40" i="1"/>
  <c r="F41" i="1"/>
  <c r="G41" i="1"/>
  <c r="J41" i="1"/>
  <c r="L41" i="1"/>
  <c r="F42" i="1"/>
  <c r="G42" i="1"/>
  <c r="J42" i="1"/>
  <c r="L42" i="1"/>
  <c r="F43" i="1"/>
  <c r="G43" i="1"/>
  <c r="J43" i="1"/>
  <c r="L43" i="1"/>
  <c r="F44" i="1"/>
  <c r="G44" i="1"/>
  <c r="J44" i="1"/>
  <c r="L44" i="1"/>
  <c r="F45" i="1"/>
  <c r="G45" i="1"/>
  <c r="J45" i="1"/>
  <c r="L45" i="1"/>
  <c r="F46" i="1"/>
  <c r="G46" i="1"/>
  <c r="J46" i="1"/>
  <c r="L46" i="1"/>
  <c r="F47" i="1"/>
  <c r="G47" i="1"/>
  <c r="J47" i="1"/>
  <c r="L47" i="1"/>
  <c r="F48" i="1"/>
  <c r="G48" i="1"/>
  <c r="J48" i="1"/>
  <c r="L48" i="1"/>
  <c r="F49" i="1"/>
  <c r="G49" i="1"/>
  <c r="J49" i="1"/>
  <c r="L49" i="1"/>
  <c r="F50" i="1"/>
  <c r="G50" i="1"/>
  <c r="J50" i="1"/>
  <c r="L50" i="1"/>
  <c r="F51" i="1"/>
  <c r="G51" i="1"/>
  <c r="J51" i="1"/>
  <c r="L51" i="1"/>
  <c r="F52" i="1"/>
  <c r="G52" i="1"/>
  <c r="J52" i="1"/>
  <c r="L52" i="1"/>
  <c r="F53" i="1"/>
  <c r="G53" i="1"/>
  <c r="J53" i="1"/>
  <c r="L53" i="1"/>
  <c r="F54" i="1"/>
  <c r="G54" i="1"/>
  <c r="J54" i="1"/>
  <c r="L54" i="1"/>
  <c r="F55" i="1"/>
  <c r="G55" i="1"/>
  <c r="J55" i="1"/>
  <c r="L55" i="1"/>
  <c r="J56" i="1"/>
  <c r="L56" i="1"/>
  <c r="F57" i="1"/>
  <c r="G57" i="1"/>
  <c r="J57" i="1"/>
  <c r="L57" i="1"/>
  <c r="F58" i="1"/>
  <c r="G58" i="1"/>
  <c r="J58" i="1"/>
  <c r="L58" i="1"/>
  <c r="F59" i="1"/>
  <c r="G59" i="1"/>
  <c r="J59" i="1"/>
  <c r="L59" i="1"/>
  <c r="F60" i="1"/>
  <c r="G60" i="1"/>
  <c r="J60" i="1"/>
  <c r="L60" i="1"/>
  <c r="F61" i="1"/>
  <c r="G61" i="1"/>
  <c r="J61" i="1"/>
  <c r="L61" i="1"/>
  <c r="F62" i="1"/>
  <c r="G62" i="1"/>
  <c r="J62" i="1"/>
  <c r="L62" i="1"/>
  <c r="F63" i="1"/>
  <c r="G63" i="1"/>
  <c r="J63" i="1"/>
  <c r="L63" i="1"/>
  <c r="F64" i="1"/>
  <c r="G64" i="1"/>
  <c r="J64" i="1"/>
  <c r="L64" i="1"/>
  <c r="F65" i="1"/>
  <c r="G65" i="1"/>
  <c r="J65" i="1"/>
  <c r="L65" i="1"/>
  <c r="F66" i="1"/>
  <c r="G66" i="1"/>
  <c r="J66" i="1"/>
  <c r="L66" i="1"/>
  <c r="F67" i="1"/>
  <c r="G67" i="1"/>
  <c r="J67" i="1"/>
  <c r="L67" i="1"/>
  <c r="F68" i="1"/>
  <c r="G68" i="1"/>
  <c r="J68" i="1"/>
  <c r="L68" i="1"/>
  <c r="F69" i="1"/>
  <c r="G69" i="1"/>
  <c r="J69" i="1"/>
  <c r="L69" i="1"/>
  <c r="F70" i="1"/>
  <c r="G70" i="1"/>
  <c r="J70" i="1"/>
  <c r="L70" i="1"/>
  <c r="F71" i="1"/>
  <c r="G71" i="1"/>
  <c r="J71" i="1"/>
  <c r="L71" i="1"/>
  <c r="F72" i="1"/>
  <c r="G72" i="1"/>
  <c r="J72" i="1"/>
  <c r="L72" i="1"/>
  <c r="F73" i="1"/>
  <c r="G73" i="1"/>
  <c r="J73" i="1"/>
  <c r="L73" i="1"/>
  <c r="F74" i="1"/>
  <c r="G74" i="1"/>
  <c r="J74" i="1"/>
  <c r="L74" i="1"/>
  <c r="F75" i="1"/>
  <c r="G75" i="1"/>
  <c r="J75" i="1"/>
  <c r="L75" i="1"/>
  <c r="F76" i="1"/>
  <c r="G76" i="1"/>
  <c r="J76" i="1"/>
  <c r="L76" i="1"/>
  <c r="F77" i="1"/>
  <c r="G77" i="1"/>
  <c r="J77" i="1"/>
  <c r="L77" i="1"/>
  <c r="F78" i="1"/>
  <c r="G78" i="1"/>
  <c r="J78" i="1"/>
  <c r="L78" i="1"/>
  <c r="F79" i="1"/>
  <c r="G79" i="1"/>
  <c r="J79" i="1"/>
  <c r="L79" i="1"/>
  <c r="F80" i="1"/>
  <c r="G80" i="1"/>
  <c r="J80" i="1"/>
  <c r="L80" i="1"/>
  <c r="F81" i="1"/>
  <c r="G81" i="1"/>
  <c r="J81" i="1"/>
  <c r="L81" i="1"/>
  <c r="J82" i="1"/>
  <c r="L82" i="1"/>
  <c r="F83" i="1"/>
  <c r="G83" i="1"/>
  <c r="J83" i="1"/>
  <c r="L83" i="1"/>
  <c r="F84" i="1"/>
  <c r="G84" i="1"/>
  <c r="J84" i="1"/>
  <c r="L84" i="1"/>
  <c r="F85" i="1"/>
  <c r="G85" i="1"/>
  <c r="J85" i="1"/>
  <c r="L85" i="1"/>
  <c r="F86" i="1"/>
  <c r="G86" i="1"/>
  <c r="J86" i="1"/>
  <c r="L86" i="1"/>
  <c r="F87" i="1"/>
  <c r="G87" i="1"/>
  <c r="J87" i="1"/>
  <c r="L87" i="1"/>
  <c r="F88" i="1"/>
  <c r="G88" i="1"/>
  <c r="J88" i="1"/>
  <c r="L88" i="1"/>
  <c r="F89" i="1"/>
  <c r="G89" i="1"/>
  <c r="J89" i="1"/>
  <c r="L89" i="1"/>
  <c r="F90" i="1"/>
  <c r="G90" i="1"/>
  <c r="J90" i="1"/>
  <c r="L90" i="1"/>
  <c r="F91" i="1"/>
  <c r="G91" i="1"/>
  <c r="J91" i="1"/>
  <c r="L91" i="1"/>
  <c r="F92" i="1"/>
  <c r="G92" i="1"/>
  <c r="J92" i="1"/>
  <c r="L92" i="1"/>
  <c r="F93" i="1"/>
  <c r="G93" i="1"/>
  <c r="J93" i="1"/>
  <c r="L93" i="1"/>
  <c r="F94" i="1"/>
  <c r="G94" i="1"/>
  <c r="J94" i="1"/>
  <c r="L94" i="1"/>
  <c r="F95" i="1"/>
  <c r="G95" i="1"/>
  <c r="J95" i="1"/>
  <c r="L95" i="1"/>
  <c r="F96" i="1"/>
  <c r="G96" i="1"/>
  <c r="J96" i="1"/>
  <c r="L96" i="1"/>
  <c r="F97" i="1"/>
  <c r="G97" i="1"/>
  <c r="J97" i="1"/>
  <c r="L97" i="1"/>
  <c r="F98" i="1"/>
  <c r="G98" i="1"/>
  <c r="J98" i="1"/>
  <c r="L98" i="1"/>
  <c r="F99" i="1"/>
  <c r="G99" i="1"/>
  <c r="J99" i="1"/>
  <c r="L99" i="1"/>
  <c r="F100" i="1"/>
  <c r="G100" i="1"/>
  <c r="J100" i="1"/>
  <c r="L100" i="1"/>
  <c r="L134" i="1"/>
  <c r="F101" i="1"/>
  <c r="G101" i="1"/>
  <c r="J101" i="1"/>
  <c r="L101" i="1"/>
  <c r="F102" i="1"/>
  <c r="G102" i="1"/>
  <c r="J102" i="1"/>
  <c r="L102" i="1"/>
  <c r="F103" i="1"/>
  <c r="G103" i="1"/>
  <c r="J103" i="1"/>
  <c r="L103" i="1"/>
  <c r="F104" i="1"/>
  <c r="G104" i="1"/>
  <c r="J104" i="1"/>
  <c r="L104" i="1"/>
  <c r="F105" i="1"/>
  <c r="G105" i="1"/>
  <c r="J105" i="1"/>
  <c r="L105" i="1"/>
  <c r="F106" i="1"/>
  <c r="G106" i="1"/>
  <c r="J106" i="1"/>
  <c r="L106" i="1"/>
  <c r="G107" i="1"/>
  <c r="J107" i="1"/>
  <c r="L107" i="1"/>
  <c r="F108" i="1"/>
  <c r="G108" i="1"/>
  <c r="J108" i="1"/>
  <c r="L108" i="1"/>
  <c r="F109" i="1"/>
  <c r="G109" i="1"/>
  <c r="J109" i="1"/>
  <c r="L109" i="1"/>
  <c r="F110" i="1"/>
  <c r="G110" i="1"/>
  <c r="J110" i="1"/>
  <c r="L110" i="1"/>
  <c r="F111" i="1"/>
  <c r="G111" i="1"/>
  <c r="J111" i="1"/>
  <c r="L111" i="1"/>
  <c r="F112" i="1"/>
  <c r="G112" i="1"/>
  <c r="J112" i="1"/>
  <c r="L112" i="1"/>
  <c r="F113" i="1"/>
  <c r="G113" i="1"/>
  <c r="J113" i="1"/>
  <c r="L113" i="1"/>
  <c r="F114" i="1"/>
  <c r="G114" i="1"/>
  <c r="J114" i="1"/>
  <c r="L114" i="1"/>
  <c r="F115" i="1"/>
  <c r="G115" i="1"/>
  <c r="J115" i="1"/>
  <c r="L115" i="1"/>
  <c r="F116" i="1"/>
  <c r="G116" i="1"/>
  <c r="J116" i="1"/>
  <c r="L116" i="1"/>
  <c r="F117" i="1"/>
  <c r="G117" i="1"/>
  <c r="J117" i="1"/>
  <c r="L117" i="1"/>
  <c r="F118" i="1"/>
  <c r="G118" i="1"/>
  <c r="J118" i="1"/>
  <c r="L118" i="1"/>
  <c r="F119" i="1"/>
  <c r="G119" i="1"/>
  <c r="J119" i="1"/>
  <c r="L119" i="1"/>
  <c r="F120" i="1"/>
  <c r="G120" i="1"/>
  <c r="J120" i="1"/>
  <c r="L120" i="1"/>
  <c r="F121" i="1"/>
  <c r="G121" i="1"/>
  <c r="J121" i="1"/>
  <c r="L121" i="1"/>
  <c r="F122" i="1"/>
  <c r="G122" i="1"/>
  <c r="J122" i="1"/>
  <c r="L122" i="1"/>
  <c r="F123" i="1"/>
  <c r="G123" i="1"/>
  <c r="J123" i="1"/>
  <c r="L123" i="1"/>
  <c r="F124" i="1"/>
  <c r="G124" i="1"/>
  <c r="J124" i="1"/>
  <c r="L124" i="1"/>
  <c r="F125" i="1"/>
  <c r="G125" i="1"/>
  <c r="J125" i="1"/>
  <c r="L125" i="1"/>
  <c r="F126" i="1"/>
  <c r="G126" i="1"/>
  <c r="J126" i="1"/>
  <c r="L126" i="1"/>
  <c r="F127" i="1"/>
  <c r="G127" i="1"/>
  <c r="J127" i="1"/>
  <c r="L127" i="1"/>
  <c r="F128" i="1"/>
  <c r="G128" i="1"/>
  <c r="J128" i="1"/>
  <c r="L128" i="1"/>
  <c r="F129" i="1"/>
  <c r="G129" i="1"/>
  <c r="J129" i="1"/>
  <c r="L129" i="1"/>
  <c r="F130" i="1"/>
  <c r="G130" i="1"/>
  <c r="J130" i="1"/>
  <c r="L130" i="1"/>
  <c r="F131" i="1"/>
  <c r="G131" i="1"/>
  <c r="J131" i="1"/>
  <c r="L131" i="1"/>
  <c r="D133" i="1"/>
  <c r="D138" i="1"/>
  <c r="D139" i="1"/>
  <c r="L135" i="1"/>
  <c r="L136" i="1"/>
  <c r="L137" i="1"/>
  <c r="L138" i="1"/>
  <c r="J134" i="1" l="1"/>
  <c r="J136" i="1" s="1"/>
  <c r="J137" i="1" s="1"/>
  <c r="J138" i="1" s="1"/>
</calcChain>
</file>

<file path=xl/sharedStrings.xml><?xml version="1.0" encoding="utf-8"?>
<sst xmlns="http://schemas.openxmlformats.org/spreadsheetml/2006/main" count="80" uniqueCount="55">
  <si>
    <t>Comune di :</t>
  </si>
  <si>
    <t>Inizio (gg-mm-aaaa):</t>
  </si>
  <si>
    <t>Fine (gg-mm-aaaa):</t>
  </si>
  <si>
    <t>First sample gap OK?</t>
  </si>
  <si>
    <t>Frequency</t>
  </si>
  <si>
    <t>between</t>
  </si>
  <si>
    <t>OK /</t>
  </si>
  <si>
    <t>E. Coli (max 250 cfu/100 ml)</t>
  </si>
  <si>
    <t>IE (max 100 cfu/100 ml)</t>
  </si>
  <si>
    <t>Date campionamenti</t>
  </si>
  <si>
    <t>Escherichia Coli</t>
  </si>
  <si>
    <t>Enterococchi Fecali</t>
  </si>
  <si>
    <t>samplings</t>
  </si>
  <si>
    <t>NOT OK</t>
  </si>
  <si>
    <t>log 10</t>
  </si>
  <si>
    <t>(gg-mm-aaaa)</t>
  </si>
  <si>
    <t>(no. per 100 ml.)</t>
  </si>
  <si>
    <t>Necessary no. of samplings per year:</t>
  </si>
  <si>
    <t>95th percentile Calculation</t>
  </si>
  <si>
    <t>Check: Enough samples taken in year 1?</t>
  </si>
  <si>
    <t>MEAN</t>
  </si>
  <si>
    <t>Check: Enough samples taken in year 2?</t>
  </si>
  <si>
    <t>Standard deviation</t>
  </si>
  <si>
    <t>Check: Enough samples taken in year 3?</t>
  </si>
  <si>
    <t>mean+1.65*std deviation</t>
  </si>
  <si>
    <t>Check: Enough samples taken in year 4?</t>
  </si>
  <si>
    <t>Upper 95th percentile</t>
  </si>
  <si>
    <t>Necessary no. of samplings for 4 years</t>
  </si>
  <si>
    <t>Compliance?</t>
  </si>
  <si>
    <t>Check: Enough samples taken in Total 4 years?</t>
  </si>
  <si>
    <t>Nome del punto di campionamento</t>
  </si>
  <si>
    <t xml:space="preserve">Numero del punto di campionamento </t>
  </si>
  <si>
    <t>Nome spiaggia candidata</t>
  </si>
  <si>
    <t xml:space="preserve"> (IT seguito da 12 numeri)</t>
  </si>
  <si>
    <t>Stagione Balneare anno 2022</t>
  </si>
  <si>
    <t>Campionamenti anno 2022:</t>
  </si>
  <si>
    <t>Anno 2022</t>
  </si>
  <si>
    <t>Stagione Balneare anno 2023</t>
  </si>
  <si>
    <t>Anno 2023</t>
  </si>
  <si>
    <t>Campionamenti anno 2023:</t>
  </si>
  <si>
    <t>Stagione Balneare anno 2024</t>
  </si>
  <si>
    <t>Campionamenti anno 2024:</t>
  </si>
  <si>
    <t>No. campionamenti anno 2022:</t>
  </si>
  <si>
    <t>No. campionamenti anno 2023:</t>
  </si>
  <si>
    <t>No. campionamenti anno 2024:</t>
  </si>
  <si>
    <t>Anno 2024</t>
  </si>
  <si>
    <t>SE IL VALORE E' 0 INSERIRE 1</t>
  </si>
  <si>
    <t xml:space="preserve">SE IL VALORE E' &lt;10 INSERIRE 10 SENZA &lt; </t>
  </si>
  <si>
    <t>Utilizzare la denominazione ufficiale del punto di campionamento riportata dal Portale delle acque</t>
  </si>
  <si>
    <t>Utilizzare la numerazione ufficiale riportata dal Portale delle acque (es. IT001103017002)</t>
  </si>
  <si>
    <t xml:space="preserve">Bandiera Blu 2026 | Analisi delle acque di balneazione </t>
  </si>
  <si>
    <t>Stagione Balneare anno 2025</t>
  </si>
  <si>
    <t>Campionamenti anno 2025:</t>
  </si>
  <si>
    <t>No. campionamenti anno 2025: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</si>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</sst>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6" tint="0.39997558519241921"/>
        <bgColor indexed="34"/>
      </patternFill>
    </fill>
  </fills>
  <borders count="24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Protection="1">
      <protection hidden="1"/>
    </xf>
    <xf numFmtId="0" fontId="0" fillId="2" borderId="0" xfId="0" applyFill="1"/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0" fillId="2" borderId="0" xfId="0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locked="0"/>
    </xf>
    <xf numFmtId="1" fontId="2" fillId="2" borderId="0" xfId="0" applyNumberFormat="1" applyFont="1" applyFill="1" applyAlignment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14" fontId="2" fillId="3" borderId="6" xfId="0" applyNumberFormat="1" applyFont="1" applyFill="1" applyBorder="1" applyAlignment="1" applyProtection="1">
      <alignment horizontal="center"/>
      <protection locked="0"/>
    </xf>
    <xf numFmtId="14" fontId="2" fillId="3" borderId="7" xfId="0" applyNumberFormat="1" applyFont="1" applyFill="1" applyBorder="1" applyAlignment="1" applyProtection="1">
      <alignment horizontal="center"/>
      <protection locked="0"/>
    </xf>
    <xf numFmtId="14" fontId="2" fillId="3" borderId="5" xfId="0" applyNumberFormat="1" applyFont="1" applyFill="1" applyBorder="1" applyAlignment="1" applyProtection="1">
      <alignment horizontal="center"/>
      <protection locked="0"/>
    </xf>
    <xf numFmtId="14" fontId="2" fillId="3" borderId="8" xfId="0" applyNumberFormat="1" applyFont="1" applyFill="1" applyBorder="1" applyAlignment="1" applyProtection="1">
      <alignment horizontal="center"/>
      <protection locked="0"/>
    </xf>
    <xf numFmtId="14" fontId="2" fillId="3" borderId="9" xfId="0" applyNumberFormat="1" applyFon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14" fontId="2" fillId="3" borderId="12" xfId="0" applyNumberFormat="1" applyFont="1" applyFill="1" applyBorder="1" applyAlignment="1" applyProtection="1">
      <alignment horizontal="center"/>
      <protection locked="0"/>
    </xf>
    <xf numFmtId="1" fontId="2" fillId="3" borderId="13" xfId="0" applyNumberFormat="1" applyFont="1" applyFill="1" applyBorder="1" applyAlignment="1" applyProtection="1">
      <alignment horizontal="center"/>
      <protection locked="0"/>
    </xf>
    <xf numFmtId="1" fontId="2" fillId="3" borderId="14" xfId="0" applyNumberFormat="1" applyFont="1" applyFill="1" applyBorder="1" applyAlignment="1" applyProtection="1">
      <alignment horizontal="center"/>
      <protection locked="0"/>
    </xf>
    <xf numFmtId="14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16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4" fontId="2" fillId="3" borderId="18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1" fontId="2" fillId="3" borderId="2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14" fontId="2" fillId="3" borderId="22" xfId="0" applyNumberFormat="1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wrapText="1"/>
      <protection hidden="1"/>
    </xf>
    <xf numFmtId="0" fontId="2" fillId="2" borderId="0" xfId="0" applyFont="1" applyFill="1" applyProtection="1">
      <protection locked="0" hidden="1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hidden="1"/>
    </xf>
    <xf numFmtId="0" fontId="0" fillId="3" borderId="5" xfId="0" applyFill="1" applyBorder="1" applyAlignment="1" applyProtection="1">
      <alignment horizontal="center" wrapText="1"/>
      <protection locked="0"/>
    </xf>
    <xf numFmtId="0" fontId="2" fillId="0" borderId="0" xfId="0" applyFont="1" applyProtection="1">
      <protection hidden="1"/>
    </xf>
    <xf numFmtId="0" fontId="2" fillId="2" borderId="0" xfId="0" applyFont="1" applyFill="1" applyAlignment="1" applyProtection="1">
      <alignment horizontal="center"/>
      <protection locked="0" hidden="1"/>
    </xf>
    <xf numFmtId="14" fontId="2" fillId="2" borderId="0" xfId="0" applyNumberFormat="1" applyFont="1" applyFill="1" applyAlignment="1" applyProtection="1">
      <alignment horizontal="center"/>
      <protection locked="0" hidden="1"/>
    </xf>
    <xf numFmtId="0" fontId="2" fillId="2" borderId="23" xfId="0" applyFont="1" applyFill="1" applyBorder="1" applyAlignment="1" applyProtection="1">
      <alignment horizontal="center"/>
      <protection locked="0" hidden="1"/>
    </xf>
    <xf numFmtId="14" fontId="2" fillId="2" borderId="0" xfId="0" applyNumberFormat="1" applyFont="1" applyFill="1" applyAlignment="1" applyProtection="1">
      <alignment horizontal="center"/>
      <protection hidden="1"/>
    </xf>
    <xf numFmtId="0" fontId="2" fillId="0" borderId="0" xfId="0" applyFont="1" applyProtection="1">
      <protection locked="0" hidden="1"/>
    </xf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 hidden="1"/>
    </xf>
    <xf numFmtId="0" fontId="5" fillId="2" borderId="0" xfId="0" applyFont="1" applyFill="1" applyAlignment="1" applyProtection="1">
      <alignment horizontal="center"/>
      <protection locked="0"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 hidden="1"/>
    </xf>
    <xf numFmtId="1" fontId="6" fillId="2" borderId="0" xfId="0" applyNumberFormat="1" applyFont="1" applyFill="1" applyAlignment="1" applyProtection="1">
      <alignment horizontal="center"/>
      <protection locked="0" hidden="1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2" borderId="0" xfId="0" applyFont="1" applyFill="1" applyAlignment="1" applyProtection="1">
      <alignment horizontal="left"/>
      <protection locked="0" hidden="1"/>
    </xf>
    <xf numFmtId="0" fontId="2" fillId="2" borderId="0" xfId="0" applyFont="1" applyFill="1" applyAlignment="1" applyProtection="1">
      <alignment horizontal="center"/>
      <protection locked="0" hidden="1"/>
    </xf>
    <xf numFmtId="0" fontId="5" fillId="2" borderId="0" xfId="0" applyFont="1" applyFill="1" applyAlignment="1" applyProtection="1">
      <alignment horizontal="center" wrapText="1"/>
      <protection locked="0" hidden="1"/>
    </xf>
    <xf numFmtId="0" fontId="1" fillId="4" borderId="5" xfId="0" applyFont="1" applyFill="1" applyBorder="1" applyAlignment="1" applyProtection="1">
      <alignment horizontal="center"/>
      <protection hidden="1"/>
    </xf>
    <xf numFmtId="0" fontId="2" fillId="4" borderId="13" xfId="0" applyFont="1" applyFill="1" applyBorder="1" applyAlignment="1" applyProtection="1">
      <alignment horizontal="center"/>
      <protection hidden="1"/>
    </xf>
    <xf numFmtId="0" fontId="2" fillId="4" borderId="13" xfId="0" applyFont="1" applyFill="1" applyBorder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center"/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42A3-E7C0-4118-8475-95742736E3F9}">
  <dimension ref="A1:BI198"/>
  <sheetViews>
    <sheetView tabSelected="1" topLeftCell="A112" zoomScale="106" zoomScaleNormal="106" workbookViewId="0">
      <selection activeCell="C37" sqref="C37"/>
    </sheetView>
  </sheetViews>
  <sheetFormatPr defaultRowHeight="12.75" x14ac:dyDescent="0.2"/>
  <cols>
    <col min="1" max="1" width="11.42578125" customWidth="1"/>
    <col min="2" max="2" width="21.140625" customWidth="1"/>
    <col min="3" max="3" width="17.28515625" customWidth="1"/>
    <col min="4" max="4" width="18.140625" customWidth="1"/>
    <col min="5" max="5" width="7" customWidth="1"/>
    <col min="6" max="7" width="10.7109375" customWidth="1"/>
    <col min="8" max="8" width="1.7109375" customWidth="1"/>
    <col min="9" max="9" width="21.28515625" customWidth="1"/>
    <col min="10" max="10" width="16.28515625" customWidth="1"/>
    <col min="11" max="11" width="22.140625" customWidth="1"/>
    <col min="12" max="12" width="13" customWidth="1"/>
    <col min="13" max="13" width="10.7109375" customWidth="1"/>
  </cols>
  <sheetData>
    <row r="1" spans="1:32" ht="15.75" x14ac:dyDescent="0.25">
      <c r="A1" s="6"/>
      <c r="B1" s="6"/>
      <c r="D1" s="66" t="s">
        <v>50</v>
      </c>
      <c r="E1" s="66"/>
      <c r="F1" s="66"/>
      <c r="G1" s="66"/>
      <c r="H1" s="66"/>
      <c r="I1" s="6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5.5" x14ac:dyDescent="0.2">
      <c r="A2" s="6"/>
      <c r="B2" s="1" t="s">
        <v>0</v>
      </c>
      <c r="C2" s="14"/>
      <c r="D2" s="6"/>
      <c r="E2" s="6"/>
      <c r="F2" s="6"/>
      <c r="G2" s="6"/>
      <c r="H2" s="6"/>
      <c r="I2" s="6"/>
      <c r="J2" s="13"/>
      <c r="K2" s="2" t="s">
        <v>42</v>
      </c>
      <c r="L2" s="38">
        <f>COUNT(B31:B55)</f>
        <v>0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45" customHeight="1" thickBot="1" x14ac:dyDescent="0.25">
      <c r="A3" s="6"/>
      <c r="B3" s="1" t="s">
        <v>32</v>
      </c>
      <c r="C3" s="14"/>
      <c r="D3" s="6"/>
      <c r="E3" s="6"/>
      <c r="F3" s="6"/>
      <c r="G3" s="6"/>
      <c r="H3" s="6"/>
      <c r="I3" s="6"/>
      <c r="J3" s="13"/>
      <c r="K3" s="2" t="s">
        <v>43</v>
      </c>
      <c r="L3" s="38">
        <f>COUNT(B56:B81)</f>
        <v>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45" customHeight="1" thickBot="1" x14ac:dyDescent="0.25">
      <c r="A4" s="6"/>
      <c r="B4" s="1" t="s">
        <v>30</v>
      </c>
      <c r="C4" s="14"/>
      <c r="D4" s="48" t="s">
        <v>48</v>
      </c>
      <c r="E4" s="49"/>
      <c r="F4" s="49"/>
      <c r="G4" s="49"/>
      <c r="H4" s="49"/>
      <c r="I4" s="49"/>
      <c r="J4" s="50"/>
      <c r="K4" s="2"/>
      <c r="L4" s="3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26.25" thickBot="1" x14ac:dyDescent="0.25">
      <c r="A5" s="6"/>
      <c r="B5" s="2" t="s">
        <v>31</v>
      </c>
      <c r="C5" s="39" t="s">
        <v>33</v>
      </c>
      <c r="D5" s="48" t="s">
        <v>49</v>
      </c>
      <c r="E5" s="49"/>
      <c r="F5" s="49"/>
      <c r="G5" s="49"/>
      <c r="H5" s="49"/>
      <c r="I5" s="49"/>
      <c r="J5" s="50"/>
      <c r="K5" s="2" t="s">
        <v>44</v>
      </c>
      <c r="L5" s="38">
        <f>COUNT(B82:B106)</f>
        <v>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27" customHeight="1" x14ac:dyDescent="0.2">
      <c r="A6" s="6"/>
      <c r="B6" s="3"/>
      <c r="C6" s="6"/>
      <c r="D6" s="6"/>
      <c r="E6" s="6"/>
      <c r="F6" s="6"/>
      <c r="G6" s="6"/>
      <c r="H6" s="6"/>
      <c r="I6" s="6"/>
      <c r="J6" s="13"/>
      <c r="K6" s="2" t="s">
        <v>53</v>
      </c>
      <c r="L6" s="38">
        <f>COUNT(B107:B131)</f>
        <v>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">
      <c r="A7" s="6"/>
      <c r="B7" s="3"/>
      <c r="C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6"/>
      <c r="B8" s="67" t="s">
        <v>34</v>
      </c>
      <c r="C8" s="67"/>
      <c r="D8" s="12"/>
      <c r="E8" s="12"/>
      <c r="F8" s="12"/>
      <c r="G8" s="12"/>
      <c r="H8" s="6"/>
      <c r="I8" s="67" t="s">
        <v>37</v>
      </c>
      <c r="J8" s="6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6"/>
      <c r="B9" s="5" t="s">
        <v>1</v>
      </c>
      <c r="C9" s="15"/>
      <c r="D9" s="12"/>
      <c r="E9" s="12"/>
      <c r="F9" s="12"/>
      <c r="G9" s="12"/>
      <c r="H9" s="6"/>
      <c r="I9" s="5" t="s">
        <v>1</v>
      </c>
      <c r="J9" s="1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6"/>
      <c r="B10" s="5" t="s">
        <v>2</v>
      </c>
      <c r="C10" s="16"/>
      <c r="D10" s="12"/>
      <c r="E10" s="12"/>
      <c r="F10" s="12"/>
      <c r="G10" s="12"/>
      <c r="H10" s="6"/>
      <c r="I10" s="5" t="s">
        <v>2</v>
      </c>
      <c r="J10" s="1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5.25" customHeight="1" x14ac:dyDescent="0.2">
      <c r="A11" s="6"/>
      <c r="B11" s="6"/>
      <c r="C11" s="6"/>
      <c r="D11" s="12"/>
      <c r="E11" s="12"/>
      <c r="F11" s="12"/>
      <c r="G11" s="1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6"/>
      <c r="B12" s="34" t="s">
        <v>35</v>
      </c>
      <c r="C12" s="12"/>
      <c r="D12" s="12"/>
      <c r="E12" s="12"/>
      <c r="F12" s="12"/>
      <c r="G12" s="12"/>
      <c r="H12" s="12"/>
      <c r="I12" s="34" t="s">
        <v>39</v>
      </c>
      <c r="J12" s="1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6"/>
      <c r="B13" s="5" t="s">
        <v>1</v>
      </c>
      <c r="C13" s="17"/>
      <c r="D13" s="12"/>
      <c r="E13" s="12"/>
      <c r="F13" s="12"/>
      <c r="G13" s="12"/>
      <c r="H13" s="6"/>
      <c r="I13" s="5" t="s">
        <v>1</v>
      </c>
      <c r="J13" s="1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">
      <c r="A14" s="6"/>
      <c r="B14" s="5" t="s">
        <v>2</v>
      </c>
      <c r="C14" s="17"/>
      <c r="D14" s="12"/>
      <c r="E14" s="12"/>
      <c r="F14" s="12"/>
      <c r="G14" s="12"/>
      <c r="H14" s="6"/>
      <c r="I14" s="5" t="s">
        <v>2</v>
      </c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">
      <c r="A15" s="6"/>
      <c r="B15" s="40" t="s">
        <v>3</v>
      </c>
      <c r="C15" s="41">
        <f>C9-C13</f>
        <v>0</v>
      </c>
      <c r="D15" s="42" t="str">
        <f>IF(AND(0&lt;C15,31&gt;C15),"OK","NOT OK")</f>
        <v>NOT OK</v>
      </c>
      <c r="E15" s="12"/>
      <c r="F15" s="12"/>
      <c r="G15" s="12"/>
      <c r="H15" s="12"/>
      <c r="I15" s="34" t="s">
        <v>3</v>
      </c>
      <c r="J15" s="43">
        <f>J9-J13</f>
        <v>0</v>
      </c>
      <c r="K15" s="44" t="str">
        <f>IF(AND(0&lt;J15,31&gt;J15),"OK","NOT OK")</f>
        <v>NOT OK</v>
      </c>
      <c r="L15" s="6"/>
      <c r="M15" s="6"/>
      <c r="N15" s="6"/>
      <c r="O15" s="6"/>
      <c r="P15" s="6"/>
    </row>
    <row r="16" spans="1:32" x14ac:dyDescent="0.2">
      <c r="A16" s="6"/>
      <c r="B16" s="6"/>
      <c r="C16" s="12"/>
      <c r="D16" s="12"/>
      <c r="E16" s="12"/>
      <c r="F16" s="12"/>
      <c r="G16" s="12"/>
      <c r="H16" s="12"/>
      <c r="I16" s="12"/>
      <c r="J16" s="12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s="36" customFormat="1" x14ac:dyDescent="0.2">
      <c r="A17" s="12"/>
      <c r="B17" s="68" t="s">
        <v>40</v>
      </c>
      <c r="C17" s="68"/>
      <c r="D17" s="12"/>
      <c r="E17" s="12"/>
      <c r="F17" s="12"/>
      <c r="G17" s="12"/>
      <c r="H17" s="12"/>
      <c r="I17" s="68" t="s">
        <v>51</v>
      </c>
      <c r="J17" s="68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x14ac:dyDescent="0.2">
      <c r="A18" s="6"/>
      <c r="B18" s="5" t="s">
        <v>1</v>
      </c>
      <c r="C18" s="15"/>
      <c r="D18" s="12"/>
      <c r="E18" s="12"/>
      <c r="F18" s="12"/>
      <c r="G18" s="12"/>
      <c r="H18" s="6"/>
      <c r="I18" s="5" t="s">
        <v>1</v>
      </c>
      <c r="J18" s="1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">
      <c r="A19" s="6"/>
      <c r="B19" s="5" t="s">
        <v>2</v>
      </c>
      <c r="C19" s="16"/>
      <c r="D19" s="12"/>
      <c r="E19" s="12"/>
      <c r="F19" s="12"/>
      <c r="G19" s="12"/>
      <c r="H19" s="6"/>
      <c r="I19" s="5" t="s">
        <v>2</v>
      </c>
      <c r="J19" s="1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ht="6.75" customHeight="1" x14ac:dyDescent="0.2">
      <c r="A20" s="6"/>
      <c r="B20" s="6"/>
      <c r="C20" s="6"/>
      <c r="D20" s="12"/>
      <c r="E20" s="12"/>
      <c r="F20" s="12"/>
      <c r="G20" s="12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x14ac:dyDescent="0.2">
      <c r="A21" s="6"/>
      <c r="B21" s="34" t="s">
        <v>41</v>
      </c>
      <c r="C21" s="12"/>
      <c r="D21" s="12"/>
      <c r="E21" s="12"/>
      <c r="F21" s="12"/>
      <c r="G21" s="12"/>
      <c r="H21" s="12"/>
      <c r="I21" s="34" t="s">
        <v>52</v>
      </c>
      <c r="J21" s="12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">
      <c r="A22" s="6"/>
      <c r="B22" s="5" t="s">
        <v>1</v>
      </c>
      <c r="C22" s="17"/>
      <c r="D22" s="12"/>
      <c r="E22" s="12"/>
      <c r="F22" s="12"/>
      <c r="G22" s="12"/>
      <c r="H22" s="6"/>
      <c r="I22" s="5" t="s">
        <v>1</v>
      </c>
      <c r="J22" s="1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">
      <c r="A23" s="6"/>
      <c r="B23" s="5" t="s">
        <v>2</v>
      </c>
      <c r="C23" s="17"/>
      <c r="D23" s="12"/>
      <c r="E23" s="12"/>
      <c r="F23" s="12"/>
      <c r="G23" s="12"/>
      <c r="H23" s="6"/>
      <c r="I23" s="5" t="s">
        <v>2</v>
      </c>
      <c r="J23" s="1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s="36" customFormat="1" x14ac:dyDescent="0.2">
      <c r="A24" s="12"/>
      <c r="B24" s="45" t="s">
        <v>3</v>
      </c>
      <c r="C24" s="41">
        <f>C18-C22</f>
        <v>0</v>
      </c>
      <c r="D24" s="42" t="str">
        <f>IF(AND(0&lt;C24,31&gt;C24),"OK","NOT OK")</f>
        <v>NOT OK</v>
      </c>
      <c r="E24" s="6"/>
      <c r="F24" s="6"/>
      <c r="G24" s="6"/>
      <c r="H24" s="6"/>
      <c r="I24" s="5" t="s">
        <v>3</v>
      </c>
      <c r="J24" s="46">
        <f>J18-J22</f>
        <v>0</v>
      </c>
      <c r="K24" s="42" t="str">
        <f>IF(AND(0&lt;J24,31&gt;J24),"OK","NOT OK")</f>
        <v>NOT OK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s="36" customFormat="1" x14ac:dyDescent="0.2">
      <c r="A25" s="12"/>
      <c r="B25" s="12"/>
      <c r="C25" s="12"/>
      <c r="D25" s="12"/>
      <c r="E25" s="6"/>
      <c r="F25" s="6"/>
      <c r="G25" s="6"/>
      <c r="H25" s="6"/>
      <c r="I25" s="6"/>
      <c r="J25" s="6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s="36" customFormat="1" x14ac:dyDescent="0.2">
      <c r="A26" s="12"/>
      <c r="B26" s="12"/>
      <c r="C26" s="12"/>
      <c r="D26" s="12"/>
      <c r="E26" s="6"/>
      <c r="F26" s="6"/>
      <c r="G26" s="6"/>
      <c r="H26" s="6"/>
      <c r="I26" s="6"/>
      <c r="J26" s="6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s="36" customFormat="1" x14ac:dyDescent="0.2">
      <c r="A27" s="12"/>
      <c r="C27" s="51" t="s">
        <v>47</v>
      </c>
      <c r="D27" s="35"/>
      <c r="E27" s="6"/>
      <c r="F27" s="38" t="s">
        <v>4</v>
      </c>
      <c r="G27" s="47" t="s">
        <v>4</v>
      </c>
      <c r="H27" s="6"/>
      <c r="I27" s="6"/>
      <c r="J27" s="6"/>
      <c r="K27" s="12"/>
      <c r="L27" s="12"/>
      <c r="M27" s="37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s="36" customFormat="1" ht="13.5" thickBot="1" x14ac:dyDescent="0.25">
      <c r="A28" s="12"/>
      <c r="C28" s="52" t="s">
        <v>46</v>
      </c>
      <c r="D28" s="12"/>
      <c r="E28" s="6"/>
      <c r="F28" s="47" t="s">
        <v>5</v>
      </c>
      <c r="G28" s="47" t="s">
        <v>6</v>
      </c>
      <c r="H28" s="6"/>
      <c r="I28" s="69" t="s">
        <v>7</v>
      </c>
      <c r="J28" s="69"/>
      <c r="K28" s="64" t="s">
        <v>8</v>
      </c>
      <c r="L28" s="64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ht="13.5" thickTop="1" x14ac:dyDescent="0.2">
      <c r="A29" s="6"/>
      <c r="B29" s="7" t="s">
        <v>9</v>
      </c>
      <c r="C29" s="7" t="s">
        <v>10</v>
      </c>
      <c r="D29" s="8" t="s">
        <v>11</v>
      </c>
      <c r="E29" s="6"/>
      <c r="F29" s="47" t="s">
        <v>12</v>
      </c>
      <c r="G29" s="47" t="s">
        <v>13</v>
      </c>
      <c r="H29" s="6"/>
      <c r="I29" s="6"/>
      <c r="J29" s="47" t="s">
        <v>14</v>
      </c>
      <c r="K29" s="6"/>
      <c r="L29" s="47" t="s">
        <v>14</v>
      </c>
      <c r="M29" s="9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x14ac:dyDescent="0.2">
      <c r="A30" s="6"/>
      <c r="B30" s="10" t="s">
        <v>15</v>
      </c>
      <c r="C30" s="10" t="s">
        <v>16</v>
      </c>
      <c r="D30" s="11" t="s">
        <v>16</v>
      </c>
      <c r="E30" s="6"/>
      <c r="F30" s="6"/>
      <c r="G30" s="3"/>
      <c r="H30" s="6"/>
      <c r="I30" s="3"/>
      <c r="J30" s="3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6.5" customHeight="1" x14ac:dyDescent="0.2">
      <c r="A31" s="33" t="s">
        <v>36</v>
      </c>
      <c r="B31" s="19"/>
      <c r="C31" s="20"/>
      <c r="D31" s="21"/>
      <c r="E31" s="6"/>
      <c r="F31" s="9"/>
      <c r="G31" s="9"/>
      <c r="H31" s="6"/>
      <c r="I31" s="4"/>
      <c r="J31" s="47" t="str">
        <f>IF(C31="","",LOG10(C31))</f>
        <v/>
      </c>
      <c r="K31" s="4"/>
      <c r="L31" s="47" t="str">
        <f>IF(D31="","",LOG10(D31))</f>
        <v/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2">
      <c r="A32" s="6"/>
      <c r="B32" s="22"/>
      <c r="C32" s="23"/>
      <c r="D32" s="24"/>
      <c r="E32" s="6"/>
      <c r="F32" s="47">
        <f>B32-B31</f>
        <v>0</v>
      </c>
      <c r="G32" s="46" t="str">
        <f>IF(F32&lt;31,"OK","NOT OK")</f>
        <v>OK</v>
      </c>
      <c r="H32" s="6"/>
      <c r="I32" s="4"/>
      <c r="J32" s="47" t="str">
        <f t="shared" ref="J32:J108" si="0">IF(C32="","",LOG10(C32))</f>
        <v/>
      </c>
      <c r="K32" s="4"/>
      <c r="L32" s="47" t="str">
        <f t="shared" ref="L32:L108" si="1">IF(D32="","",LOG10(D32))</f>
        <v/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x14ac:dyDescent="0.2">
      <c r="A33" s="6"/>
      <c r="B33" s="22"/>
      <c r="C33" s="23"/>
      <c r="D33" s="24"/>
      <c r="E33" s="6"/>
      <c r="F33" s="47">
        <f t="shared" ref="F33:F55" si="2">B33-B32</f>
        <v>0</v>
      </c>
      <c r="G33" s="46" t="str">
        <f t="shared" ref="G33:G55" si="3">IF(F33&lt;31,"OK","NOT OK")</f>
        <v>OK</v>
      </c>
      <c r="H33" s="6"/>
      <c r="I33" s="4"/>
      <c r="J33" s="47" t="str">
        <f t="shared" si="0"/>
        <v/>
      </c>
      <c r="K33" s="4"/>
      <c r="L33" s="47" t="str">
        <f t="shared" si="1"/>
        <v/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x14ac:dyDescent="0.2">
      <c r="A34" s="6"/>
      <c r="B34" s="22"/>
      <c r="C34" s="23"/>
      <c r="D34" s="24"/>
      <c r="E34" s="6"/>
      <c r="F34" s="47">
        <f t="shared" si="2"/>
        <v>0</v>
      </c>
      <c r="G34" s="46" t="str">
        <f>IF(F34&lt;31,"OK","NOT OK")</f>
        <v>OK</v>
      </c>
      <c r="H34" s="6"/>
      <c r="I34" s="4"/>
      <c r="J34" s="47" t="str">
        <f t="shared" si="0"/>
        <v/>
      </c>
      <c r="K34" s="4"/>
      <c r="L34" s="47" t="str">
        <f>IF(D34="","",LOG10(D34))</f>
        <v/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x14ac:dyDescent="0.2">
      <c r="A35" s="6"/>
      <c r="B35" s="22"/>
      <c r="C35" s="23"/>
      <c r="D35" s="24"/>
      <c r="E35" s="6"/>
      <c r="F35" s="47">
        <f t="shared" si="2"/>
        <v>0</v>
      </c>
      <c r="G35" s="46" t="str">
        <f t="shared" si="3"/>
        <v>OK</v>
      </c>
      <c r="H35" s="6"/>
      <c r="I35" s="4"/>
      <c r="J35" s="47" t="str">
        <f t="shared" si="0"/>
        <v/>
      </c>
      <c r="K35" s="4"/>
      <c r="L35" s="47" t="str">
        <f t="shared" si="1"/>
        <v/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x14ac:dyDescent="0.2">
      <c r="A36" s="6"/>
      <c r="B36" s="22"/>
      <c r="C36" s="23"/>
      <c r="D36" s="24"/>
      <c r="E36" s="6"/>
      <c r="F36" s="47">
        <f>B36-B35</f>
        <v>0</v>
      </c>
      <c r="G36" s="46" t="str">
        <f t="shared" si="3"/>
        <v>OK</v>
      </c>
      <c r="H36" s="6"/>
      <c r="I36" s="4"/>
      <c r="J36" s="47" t="str">
        <f t="shared" si="0"/>
        <v/>
      </c>
      <c r="K36" s="4"/>
      <c r="L36" s="47" t="str">
        <f t="shared" si="1"/>
        <v/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x14ac:dyDescent="0.2">
      <c r="A37" s="6"/>
      <c r="B37" s="22"/>
      <c r="C37" s="23"/>
      <c r="D37" s="24"/>
      <c r="E37" s="6"/>
      <c r="F37" s="47">
        <f>B37-B36</f>
        <v>0</v>
      </c>
      <c r="G37" s="46" t="str">
        <f t="shared" si="3"/>
        <v>OK</v>
      </c>
      <c r="H37" s="6"/>
      <c r="I37" s="4"/>
      <c r="J37" s="47" t="str">
        <f t="shared" si="0"/>
        <v/>
      </c>
      <c r="K37" s="4"/>
      <c r="L37" s="47" t="str">
        <f t="shared" si="1"/>
        <v/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x14ac:dyDescent="0.2">
      <c r="A38" s="6"/>
      <c r="B38" s="22"/>
      <c r="C38" s="23"/>
      <c r="D38" s="24"/>
      <c r="E38" s="6"/>
      <c r="F38" s="47">
        <f>B38-B37</f>
        <v>0</v>
      </c>
      <c r="G38" s="46" t="str">
        <f t="shared" si="3"/>
        <v>OK</v>
      </c>
      <c r="H38" s="6"/>
      <c r="I38" s="4"/>
      <c r="J38" s="47" t="str">
        <f t="shared" si="0"/>
        <v/>
      </c>
      <c r="K38" s="4"/>
      <c r="L38" s="47" t="str">
        <f t="shared" si="1"/>
        <v/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x14ac:dyDescent="0.2">
      <c r="A39" s="6"/>
      <c r="B39" s="22"/>
      <c r="C39" s="23"/>
      <c r="D39" s="24"/>
      <c r="E39" s="6"/>
      <c r="F39" s="47">
        <f>B39-B38</f>
        <v>0</v>
      </c>
      <c r="G39" s="46" t="str">
        <f t="shared" si="3"/>
        <v>OK</v>
      </c>
      <c r="H39" s="6"/>
      <c r="I39" s="4"/>
      <c r="J39" s="47" t="str">
        <f t="shared" si="0"/>
        <v/>
      </c>
      <c r="K39" s="4"/>
      <c r="L39" s="47" t="str">
        <f t="shared" si="1"/>
        <v/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x14ac:dyDescent="0.2">
      <c r="A40" s="6"/>
      <c r="B40" s="22"/>
      <c r="C40" s="23"/>
      <c r="D40" s="24"/>
      <c r="E40" s="6"/>
      <c r="F40" s="47">
        <f>B40-B39</f>
        <v>0</v>
      </c>
      <c r="G40" s="46" t="str">
        <f t="shared" si="3"/>
        <v>OK</v>
      </c>
      <c r="H40" s="6"/>
      <c r="I40" s="4"/>
      <c r="J40" s="47" t="str">
        <f t="shared" si="0"/>
        <v/>
      </c>
      <c r="K40" s="4"/>
      <c r="L40" s="47" t="str">
        <f t="shared" si="1"/>
        <v/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x14ac:dyDescent="0.2">
      <c r="A41" s="6"/>
      <c r="B41" s="22"/>
      <c r="C41" s="23"/>
      <c r="D41" s="24"/>
      <c r="E41" s="6"/>
      <c r="F41" s="47">
        <f t="shared" si="2"/>
        <v>0</v>
      </c>
      <c r="G41" s="46" t="str">
        <f t="shared" si="3"/>
        <v>OK</v>
      </c>
      <c r="H41" s="6"/>
      <c r="I41" s="4"/>
      <c r="J41" s="47" t="str">
        <f t="shared" si="0"/>
        <v/>
      </c>
      <c r="K41" s="4"/>
      <c r="L41" s="47" t="str">
        <f t="shared" si="1"/>
        <v/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x14ac:dyDescent="0.2">
      <c r="A42" s="6"/>
      <c r="B42" s="22"/>
      <c r="C42" s="23"/>
      <c r="D42" s="24"/>
      <c r="E42" s="6"/>
      <c r="F42" s="47">
        <f t="shared" si="2"/>
        <v>0</v>
      </c>
      <c r="G42" s="46" t="str">
        <f t="shared" si="3"/>
        <v>OK</v>
      </c>
      <c r="H42" s="6"/>
      <c r="I42" s="4"/>
      <c r="J42" s="47" t="str">
        <f t="shared" si="0"/>
        <v/>
      </c>
      <c r="K42" s="4"/>
      <c r="L42" s="47" t="str">
        <f t="shared" si="1"/>
        <v/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x14ac:dyDescent="0.2">
      <c r="A43" s="6"/>
      <c r="B43" s="22"/>
      <c r="C43" s="23"/>
      <c r="D43" s="24"/>
      <c r="E43" s="6"/>
      <c r="F43" s="47">
        <f t="shared" si="2"/>
        <v>0</v>
      </c>
      <c r="G43" s="46" t="str">
        <f t="shared" si="3"/>
        <v>OK</v>
      </c>
      <c r="H43" s="6"/>
      <c r="I43" s="4"/>
      <c r="J43" s="47" t="str">
        <f t="shared" si="0"/>
        <v/>
      </c>
      <c r="K43" s="4"/>
      <c r="L43" s="47" t="str">
        <f t="shared" si="1"/>
        <v/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x14ac:dyDescent="0.2">
      <c r="A44" s="6"/>
      <c r="B44" s="22"/>
      <c r="C44" s="23"/>
      <c r="D44" s="24"/>
      <c r="E44" s="6"/>
      <c r="F44" s="47">
        <f t="shared" si="2"/>
        <v>0</v>
      </c>
      <c r="G44" s="46" t="str">
        <f t="shared" si="3"/>
        <v>OK</v>
      </c>
      <c r="H44" s="6"/>
      <c r="I44" s="4"/>
      <c r="J44" s="47" t="str">
        <f t="shared" si="0"/>
        <v/>
      </c>
      <c r="K44" s="4"/>
      <c r="L44" s="47" t="str">
        <f t="shared" si="1"/>
        <v/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x14ac:dyDescent="0.2">
      <c r="A45" s="6"/>
      <c r="B45" s="22"/>
      <c r="C45" s="23"/>
      <c r="D45" s="24"/>
      <c r="E45" s="6"/>
      <c r="F45" s="47">
        <f t="shared" si="2"/>
        <v>0</v>
      </c>
      <c r="G45" s="46" t="str">
        <f t="shared" si="3"/>
        <v>OK</v>
      </c>
      <c r="H45" s="6"/>
      <c r="I45" s="4"/>
      <c r="J45" s="47" t="str">
        <f t="shared" si="0"/>
        <v/>
      </c>
      <c r="K45" s="4"/>
      <c r="L45" s="47" t="str">
        <f t="shared" si="1"/>
        <v/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x14ac:dyDescent="0.2">
      <c r="A46" s="6"/>
      <c r="B46" s="22"/>
      <c r="C46" s="23"/>
      <c r="D46" s="24"/>
      <c r="E46" s="6"/>
      <c r="F46" s="47">
        <f t="shared" si="2"/>
        <v>0</v>
      </c>
      <c r="G46" s="46" t="str">
        <f t="shared" si="3"/>
        <v>OK</v>
      </c>
      <c r="H46" s="6"/>
      <c r="I46" s="4"/>
      <c r="J46" s="47" t="str">
        <f t="shared" si="0"/>
        <v/>
      </c>
      <c r="K46" s="4"/>
      <c r="L46" s="47" t="str">
        <f t="shared" si="1"/>
        <v/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x14ac:dyDescent="0.2">
      <c r="A47" s="6"/>
      <c r="B47" s="22"/>
      <c r="C47" s="23"/>
      <c r="D47" s="24"/>
      <c r="E47" s="6"/>
      <c r="F47" s="47">
        <f t="shared" si="2"/>
        <v>0</v>
      </c>
      <c r="G47" s="46" t="str">
        <f t="shared" si="3"/>
        <v>OK</v>
      </c>
      <c r="H47" s="6"/>
      <c r="I47" s="4"/>
      <c r="J47" s="47" t="str">
        <f t="shared" si="0"/>
        <v/>
      </c>
      <c r="K47" s="4"/>
      <c r="L47" s="47" t="str">
        <f t="shared" si="1"/>
        <v/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x14ac:dyDescent="0.2">
      <c r="A48" s="6"/>
      <c r="B48" s="22"/>
      <c r="C48" s="23"/>
      <c r="D48" s="24"/>
      <c r="E48" s="6"/>
      <c r="F48" s="47">
        <f t="shared" si="2"/>
        <v>0</v>
      </c>
      <c r="G48" s="46" t="str">
        <f t="shared" si="3"/>
        <v>OK</v>
      </c>
      <c r="H48" s="6"/>
      <c r="I48" s="4"/>
      <c r="J48" s="47" t="str">
        <f t="shared" si="0"/>
        <v/>
      </c>
      <c r="K48" s="4"/>
      <c r="L48" s="47" t="str">
        <f t="shared" si="1"/>
        <v/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x14ac:dyDescent="0.2">
      <c r="A49" s="6"/>
      <c r="B49" s="22"/>
      <c r="C49" s="23"/>
      <c r="D49" s="24"/>
      <c r="E49" s="6"/>
      <c r="F49" s="47">
        <f t="shared" si="2"/>
        <v>0</v>
      </c>
      <c r="G49" s="46" t="str">
        <f t="shared" si="3"/>
        <v>OK</v>
      </c>
      <c r="H49" s="6"/>
      <c r="I49" s="4"/>
      <c r="J49" s="47" t="str">
        <f t="shared" si="0"/>
        <v/>
      </c>
      <c r="K49" s="4"/>
      <c r="L49" s="47" t="str">
        <f t="shared" si="1"/>
        <v/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x14ac:dyDescent="0.2">
      <c r="A50" s="6"/>
      <c r="B50" s="22"/>
      <c r="C50" s="23"/>
      <c r="D50" s="24"/>
      <c r="E50" s="6"/>
      <c r="F50" s="47">
        <f t="shared" si="2"/>
        <v>0</v>
      </c>
      <c r="G50" s="46" t="str">
        <f t="shared" si="3"/>
        <v>OK</v>
      </c>
      <c r="H50" s="6"/>
      <c r="I50" s="4"/>
      <c r="J50" s="47" t="str">
        <f t="shared" si="0"/>
        <v/>
      </c>
      <c r="K50" s="4"/>
      <c r="L50" s="47" t="str">
        <f t="shared" si="1"/>
        <v/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x14ac:dyDescent="0.2">
      <c r="A51" s="6"/>
      <c r="B51" s="22"/>
      <c r="C51" s="23"/>
      <c r="D51" s="24"/>
      <c r="E51" s="6"/>
      <c r="F51" s="47">
        <f t="shared" si="2"/>
        <v>0</v>
      </c>
      <c r="G51" s="46" t="str">
        <f t="shared" si="3"/>
        <v>OK</v>
      </c>
      <c r="H51" s="6"/>
      <c r="I51" s="4"/>
      <c r="J51" s="47" t="str">
        <f t="shared" si="0"/>
        <v/>
      </c>
      <c r="K51" s="4"/>
      <c r="L51" s="47" t="str">
        <f t="shared" si="1"/>
        <v/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x14ac:dyDescent="0.2">
      <c r="A52" s="6"/>
      <c r="B52" s="22"/>
      <c r="C52" s="23"/>
      <c r="D52" s="24"/>
      <c r="E52" s="6"/>
      <c r="F52" s="47">
        <f t="shared" si="2"/>
        <v>0</v>
      </c>
      <c r="G52" s="46" t="str">
        <f t="shared" si="3"/>
        <v>OK</v>
      </c>
      <c r="H52" s="6"/>
      <c r="I52" s="4"/>
      <c r="J52" s="47" t="str">
        <f t="shared" si="0"/>
        <v/>
      </c>
      <c r="K52" s="4"/>
      <c r="L52" s="47" t="str">
        <f t="shared" si="1"/>
        <v/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x14ac:dyDescent="0.2">
      <c r="A53" s="6"/>
      <c r="B53" s="22"/>
      <c r="C53" s="23"/>
      <c r="D53" s="24"/>
      <c r="E53" s="6"/>
      <c r="F53" s="47">
        <f t="shared" si="2"/>
        <v>0</v>
      </c>
      <c r="G53" s="46" t="str">
        <f t="shared" si="3"/>
        <v>OK</v>
      </c>
      <c r="H53" s="6"/>
      <c r="I53" s="4"/>
      <c r="J53" s="47" t="str">
        <f t="shared" si="0"/>
        <v/>
      </c>
      <c r="K53" s="4"/>
      <c r="L53" s="47" t="str">
        <f t="shared" si="1"/>
        <v/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x14ac:dyDescent="0.2">
      <c r="A54" s="6"/>
      <c r="B54" s="22"/>
      <c r="C54" s="23"/>
      <c r="D54" s="24"/>
      <c r="E54" s="6"/>
      <c r="F54" s="47">
        <f t="shared" si="2"/>
        <v>0</v>
      </c>
      <c r="G54" s="46" t="str">
        <f t="shared" si="3"/>
        <v>OK</v>
      </c>
      <c r="H54" s="6"/>
      <c r="I54" s="4"/>
      <c r="J54" s="47" t="str">
        <f t="shared" si="0"/>
        <v/>
      </c>
      <c r="K54" s="4"/>
      <c r="L54" s="47" t="str">
        <f t="shared" si="1"/>
        <v/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x14ac:dyDescent="0.2">
      <c r="A55" s="6"/>
      <c r="B55" s="25"/>
      <c r="C55" s="26"/>
      <c r="D55" s="27"/>
      <c r="E55" s="6"/>
      <c r="F55" s="47">
        <f t="shared" si="2"/>
        <v>0</v>
      </c>
      <c r="G55" s="46" t="str">
        <f t="shared" si="3"/>
        <v>OK</v>
      </c>
      <c r="H55" s="6"/>
      <c r="I55" s="4"/>
      <c r="J55" s="47" t="str">
        <f t="shared" si="0"/>
        <v/>
      </c>
      <c r="K55" s="4"/>
      <c r="L55" s="47" t="str">
        <f t="shared" si="1"/>
        <v/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5.75" customHeight="1" x14ac:dyDescent="0.2">
      <c r="A56" s="33" t="s">
        <v>38</v>
      </c>
      <c r="B56" s="28"/>
      <c r="C56" s="20"/>
      <c r="D56" s="29"/>
      <c r="E56" s="6"/>
      <c r="F56" s="47"/>
      <c r="G56" s="46"/>
      <c r="H56" s="6"/>
      <c r="I56" s="4"/>
      <c r="J56" s="47" t="str">
        <f t="shared" si="0"/>
        <v/>
      </c>
      <c r="K56" s="4"/>
      <c r="L56" s="47" t="str">
        <f t="shared" si="1"/>
        <v/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x14ac:dyDescent="0.2">
      <c r="A57" s="6"/>
      <c r="B57" s="22"/>
      <c r="C57" s="23"/>
      <c r="D57" s="24"/>
      <c r="E57" s="6"/>
      <c r="F57" s="47">
        <f>B57-B56</f>
        <v>0</v>
      </c>
      <c r="G57" s="46" t="str">
        <f>IF(F57&lt;31,"OK","NOT OK")</f>
        <v>OK</v>
      </c>
      <c r="H57" s="6"/>
      <c r="I57" s="4"/>
      <c r="J57" s="47" t="str">
        <f t="shared" si="0"/>
        <v/>
      </c>
      <c r="K57" s="4"/>
      <c r="L57" s="47" t="str">
        <f t="shared" si="1"/>
        <v/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x14ac:dyDescent="0.2">
      <c r="A58" s="6"/>
      <c r="B58" s="22"/>
      <c r="C58" s="23"/>
      <c r="D58" s="24"/>
      <c r="E58" s="6"/>
      <c r="F58" s="47">
        <f t="shared" ref="F58:F81" si="4">B58-B57</f>
        <v>0</v>
      </c>
      <c r="G58" s="46" t="str">
        <f t="shared" ref="G58:G81" si="5">IF(F58&lt;31,"OK","NOT OK")</f>
        <v>OK</v>
      </c>
      <c r="H58" s="6"/>
      <c r="I58" s="4"/>
      <c r="J58" s="47" t="str">
        <f t="shared" si="0"/>
        <v/>
      </c>
      <c r="K58" s="4"/>
      <c r="L58" s="47" t="str">
        <f t="shared" si="1"/>
        <v/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x14ac:dyDescent="0.2">
      <c r="A59" s="6"/>
      <c r="B59" s="22"/>
      <c r="C59" s="23"/>
      <c r="D59" s="24"/>
      <c r="E59" s="6"/>
      <c r="F59" s="47">
        <f t="shared" si="4"/>
        <v>0</v>
      </c>
      <c r="G59" s="46" t="str">
        <f t="shared" si="5"/>
        <v>OK</v>
      </c>
      <c r="H59" s="6"/>
      <c r="I59" s="4"/>
      <c r="J59" s="47" t="str">
        <f t="shared" si="0"/>
        <v/>
      </c>
      <c r="K59" s="4"/>
      <c r="L59" s="47" t="str">
        <f t="shared" si="1"/>
        <v/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x14ac:dyDescent="0.2">
      <c r="A60" s="6"/>
      <c r="B60" s="22"/>
      <c r="C60" s="23"/>
      <c r="D60" s="24"/>
      <c r="E60" s="6"/>
      <c r="F60" s="47">
        <f t="shared" si="4"/>
        <v>0</v>
      </c>
      <c r="G60" s="46" t="str">
        <f t="shared" si="5"/>
        <v>OK</v>
      </c>
      <c r="H60" s="6"/>
      <c r="I60" s="4"/>
      <c r="J60" s="47" t="str">
        <f t="shared" si="0"/>
        <v/>
      </c>
      <c r="K60" s="4"/>
      <c r="L60" s="47" t="str">
        <f t="shared" si="1"/>
        <v/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x14ac:dyDescent="0.2">
      <c r="A61" s="6"/>
      <c r="B61" s="22"/>
      <c r="C61" s="23"/>
      <c r="D61" s="24"/>
      <c r="E61" s="6"/>
      <c r="F61" s="47">
        <f t="shared" si="4"/>
        <v>0</v>
      </c>
      <c r="G61" s="46" t="str">
        <f t="shared" si="5"/>
        <v>OK</v>
      </c>
      <c r="H61" s="6"/>
      <c r="I61" s="4"/>
      <c r="J61" s="47" t="str">
        <f t="shared" si="0"/>
        <v/>
      </c>
      <c r="K61" s="4"/>
      <c r="L61" s="47" t="str">
        <f t="shared" si="1"/>
        <v/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x14ac:dyDescent="0.2">
      <c r="A62" s="6"/>
      <c r="B62" s="22"/>
      <c r="C62" s="23"/>
      <c r="D62" s="24"/>
      <c r="E62" s="6"/>
      <c r="F62" s="47">
        <f t="shared" si="4"/>
        <v>0</v>
      </c>
      <c r="G62" s="46" t="str">
        <f t="shared" si="5"/>
        <v>OK</v>
      </c>
      <c r="H62" s="6"/>
      <c r="I62" s="4"/>
      <c r="J62" s="47" t="str">
        <f t="shared" si="0"/>
        <v/>
      </c>
      <c r="K62" s="4"/>
      <c r="L62" s="47" t="str">
        <f t="shared" si="1"/>
        <v/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x14ac:dyDescent="0.2">
      <c r="A63" s="6"/>
      <c r="B63" s="22"/>
      <c r="C63" s="23"/>
      <c r="D63" s="24"/>
      <c r="E63" s="6"/>
      <c r="F63" s="47">
        <f t="shared" si="4"/>
        <v>0</v>
      </c>
      <c r="G63" s="46" t="str">
        <f t="shared" si="5"/>
        <v>OK</v>
      </c>
      <c r="H63" s="6"/>
      <c r="I63" s="4"/>
      <c r="J63" s="47" t="str">
        <f t="shared" si="0"/>
        <v/>
      </c>
      <c r="K63" s="4"/>
      <c r="L63" s="47" t="str">
        <f t="shared" si="1"/>
        <v/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x14ac:dyDescent="0.2">
      <c r="A64" s="6"/>
      <c r="B64" s="22"/>
      <c r="C64" s="23"/>
      <c r="D64" s="24"/>
      <c r="E64" s="6"/>
      <c r="F64" s="47">
        <f t="shared" si="4"/>
        <v>0</v>
      </c>
      <c r="G64" s="46" t="str">
        <f t="shared" si="5"/>
        <v>OK</v>
      </c>
      <c r="H64" s="6"/>
      <c r="I64" s="4"/>
      <c r="J64" s="47" t="str">
        <f t="shared" si="0"/>
        <v/>
      </c>
      <c r="K64" s="4"/>
      <c r="L64" s="47" t="str">
        <f t="shared" si="1"/>
        <v/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x14ac:dyDescent="0.2">
      <c r="A65" s="6"/>
      <c r="B65" s="22"/>
      <c r="C65" s="23"/>
      <c r="D65" s="24"/>
      <c r="E65" s="6"/>
      <c r="F65" s="47">
        <f t="shared" si="4"/>
        <v>0</v>
      </c>
      <c r="G65" s="46" t="str">
        <f t="shared" si="5"/>
        <v>OK</v>
      </c>
      <c r="H65" s="6"/>
      <c r="I65" s="4"/>
      <c r="J65" s="47" t="str">
        <f t="shared" si="0"/>
        <v/>
      </c>
      <c r="K65" s="4"/>
      <c r="L65" s="47" t="str">
        <f t="shared" si="1"/>
        <v/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x14ac:dyDescent="0.2">
      <c r="A66" s="6"/>
      <c r="B66" s="22"/>
      <c r="C66" s="23"/>
      <c r="D66" s="24"/>
      <c r="E66" s="6"/>
      <c r="F66" s="47">
        <f t="shared" si="4"/>
        <v>0</v>
      </c>
      <c r="G66" s="46" t="str">
        <f t="shared" si="5"/>
        <v>OK</v>
      </c>
      <c r="H66" s="6"/>
      <c r="I66" s="4"/>
      <c r="J66" s="47" t="str">
        <f t="shared" si="0"/>
        <v/>
      </c>
      <c r="K66" s="4"/>
      <c r="L66" s="47" t="str">
        <f t="shared" si="1"/>
        <v/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x14ac:dyDescent="0.2">
      <c r="A67" s="6"/>
      <c r="B67" s="22"/>
      <c r="C67" s="23"/>
      <c r="D67" s="24"/>
      <c r="E67" s="6"/>
      <c r="F67" s="47">
        <f t="shared" si="4"/>
        <v>0</v>
      </c>
      <c r="G67" s="46" t="str">
        <f t="shared" si="5"/>
        <v>OK</v>
      </c>
      <c r="H67" s="6"/>
      <c r="I67" s="4"/>
      <c r="J67" s="47" t="str">
        <f t="shared" si="0"/>
        <v/>
      </c>
      <c r="K67" s="4"/>
      <c r="L67" s="47" t="str">
        <f t="shared" si="1"/>
        <v/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x14ac:dyDescent="0.2">
      <c r="A68" s="6"/>
      <c r="B68" s="22"/>
      <c r="C68" s="23"/>
      <c r="D68" s="24"/>
      <c r="E68" s="6"/>
      <c r="F68" s="47">
        <f t="shared" si="4"/>
        <v>0</v>
      </c>
      <c r="G68" s="46" t="str">
        <f t="shared" si="5"/>
        <v>OK</v>
      </c>
      <c r="H68" s="6"/>
      <c r="I68" s="4"/>
      <c r="J68" s="47" t="str">
        <f t="shared" si="0"/>
        <v/>
      </c>
      <c r="K68" s="4"/>
      <c r="L68" s="47" t="str">
        <f t="shared" si="1"/>
        <v/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x14ac:dyDescent="0.2">
      <c r="A69" s="6"/>
      <c r="B69" s="22"/>
      <c r="C69" s="23"/>
      <c r="D69" s="24"/>
      <c r="E69" s="6"/>
      <c r="F69" s="47">
        <f t="shared" si="4"/>
        <v>0</v>
      </c>
      <c r="G69" s="46" t="str">
        <f t="shared" si="5"/>
        <v>OK</v>
      </c>
      <c r="H69" s="6"/>
      <c r="I69" s="4"/>
      <c r="J69" s="47" t="str">
        <f t="shared" si="0"/>
        <v/>
      </c>
      <c r="K69" s="4"/>
      <c r="L69" s="47" t="str">
        <f t="shared" si="1"/>
        <v/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x14ac:dyDescent="0.2">
      <c r="A70" s="6"/>
      <c r="B70" s="22"/>
      <c r="C70" s="23"/>
      <c r="D70" s="24"/>
      <c r="E70" s="6"/>
      <c r="F70" s="47">
        <f t="shared" si="4"/>
        <v>0</v>
      </c>
      <c r="G70" s="46" t="str">
        <f t="shared" si="5"/>
        <v>OK</v>
      </c>
      <c r="H70" s="6"/>
      <c r="I70" s="4"/>
      <c r="J70" s="47" t="str">
        <f t="shared" si="0"/>
        <v/>
      </c>
      <c r="K70" s="4"/>
      <c r="L70" s="47" t="str">
        <f t="shared" si="1"/>
        <v/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x14ac:dyDescent="0.2">
      <c r="A71" s="6"/>
      <c r="B71" s="22"/>
      <c r="C71" s="23"/>
      <c r="D71" s="24"/>
      <c r="E71" s="6"/>
      <c r="F71" s="47">
        <f t="shared" si="4"/>
        <v>0</v>
      </c>
      <c r="G71" s="46" t="str">
        <f t="shared" si="5"/>
        <v>OK</v>
      </c>
      <c r="H71" s="6"/>
      <c r="I71" s="4"/>
      <c r="J71" s="47" t="str">
        <f t="shared" si="0"/>
        <v/>
      </c>
      <c r="K71" s="4"/>
      <c r="L71" s="47" t="str">
        <f t="shared" si="1"/>
        <v/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x14ac:dyDescent="0.2">
      <c r="A72" s="6"/>
      <c r="B72" s="22"/>
      <c r="C72" s="23"/>
      <c r="D72" s="24"/>
      <c r="E72" s="6"/>
      <c r="F72" s="47">
        <f t="shared" si="4"/>
        <v>0</v>
      </c>
      <c r="G72" s="46" t="str">
        <f t="shared" si="5"/>
        <v>OK</v>
      </c>
      <c r="H72" s="6"/>
      <c r="I72" s="4"/>
      <c r="J72" s="47" t="str">
        <f t="shared" si="0"/>
        <v/>
      </c>
      <c r="K72" s="4"/>
      <c r="L72" s="47" t="str">
        <f t="shared" si="1"/>
        <v/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x14ac:dyDescent="0.2">
      <c r="A73" s="6"/>
      <c r="B73" s="22"/>
      <c r="C73" s="23"/>
      <c r="D73" s="24"/>
      <c r="E73" s="6"/>
      <c r="F73" s="47">
        <f t="shared" si="4"/>
        <v>0</v>
      </c>
      <c r="G73" s="46" t="str">
        <f t="shared" si="5"/>
        <v>OK</v>
      </c>
      <c r="H73" s="6"/>
      <c r="I73" s="4"/>
      <c r="J73" s="47" t="str">
        <f t="shared" si="0"/>
        <v/>
      </c>
      <c r="K73" s="4"/>
      <c r="L73" s="47" t="str">
        <f t="shared" si="1"/>
        <v/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x14ac:dyDescent="0.2">
      <c r="A74" s="6"/>
      <c r="B74" s="22"/>
      <c r="C74" s="23"/>
      <c r="D74" s="24"/>
      <c r="E74" s="6"/>
      <c r="F74" s="47">
        <f t="shared" si="4"/>
        <v>0</v>
      </c>
      <c r="G74" s="46" t="str">
        <f t="shared" si="5"/>
        <v>OK</v>
      </c>
      <c r="H74" s="6"/>
      <c r="I74" s="4"/>
      <c r="J74" s="47" t="str">
        <f t="shared" si="0"/>
        <v/>
      </c>
      <c r="K74" s="4"/>
      <c r="L74" s="47" t="str">
        <f t="shared" si="1"/>
        <v/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x14ac:dyDescent="0.2">
      <c r="A75" s="6"/>
      <c r="B75" s="22"/>
      <c r="C75" s="23"/>
      <c r="D75" s="24"/>
      <c r="E75" s="6"/>
      <c r="F75" s="47">
        <f t="shared" si="4"/>
        <v>0</v>
      </c>
      <c r="G75" s="46" t="str">
        <f t="shared" si="5"/>
        <v>OK</v>
      </c>
      <c r="H75" s="6"/>
      <c r="I75" s="4"/>
      <c r="J75" s="47" t="str">
        <f t="shared" si="0"/>
        <v/>
      </c>
      <c r="K75" s="4"/>
      <c r="L75" s="47" t="str">
        <f t="shared" si="1"/>
        <v/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x14ac:dyDescent="0.2">
      <c r="A76" s="6"/>
      <c r="B76" s="22"/>
      <c r="C76" s="23"/>
      <c r="D76" s="24"/>
      <c r="E76" s="6"/>
      <c r="F76" s="47">
        <f t="shared" si="4"/>
        <v>0</v>
      </c>
      <c r="G76" s="46" t="str">
        <f t="shared" si="5"/>
        <v>OK</v>
      </c>
      <c r="H76" s="6"/>
      <c r="I76" s="4"/>
      <c r="J76" s="47" t="str">
        <f t="shared" si="0"/>
        <v/>
      </c>
      <c r="K76" s="4"/>
      <c r="L76" s="47" t="str">
        <f t="shared" si="1"/>
        <v/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x14ac:dyDescent="0.2">
      <c r="A77" s="6"/>
      <c r="B77" s="22"/>
      <c r="C77" s="23"/>
      <c r="D77" s="24"/>
      <c r="E77" s="6"/>
      <c r="F77" s="47">
        <f t="shared" si="4"/>
        <v>0</v>
      </c>
      <c r="G77" s="46" t="str">
        <f t="shared" si="5"/>
        <v>OK</v>
      </c>
      <c r="H77" s="6"/>
      <c r="I77" s="4"/>
      <c r="J77" s="47" t="str">
        <f t="shared" si="0"/>
        <v/>
      </c>
      <c r="K77" s="4"/>
      <c r="L77" s="47" t="str">
        <f t="shared" si="1"/>
        <v/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x14ac:dyDescent="0.2">
      <c r="A78" s="6"/>
      <c r="B78" s="22"/>
      <c r="C78" s="23"/>
      <c r="D78" s="24"/>
      <c r="E78" s="6"/>
      <c r="F78" s="47">
        <f t="shared" si="4"/>
        <v>0</v>
      </c>
      <c r="G78" s="46" t="str">
        <f t="shared" si="5"/>
        <v>OK</v>
      </c>
      <c r="H78" s="6"/>
      <c r="I78" s="4"/>
      <c r="J78" s="47" t="str">
        <f t="shared" si="0"/>
        <v/>
      </c>
      <c r="K78" s="4"/>
      <c r="L78" s="47" t="str">
        <f t="shared" si="1"/>
        <v/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x14ac:dyDescent="0.2">
      <c r="A79" s="6"/>
      <c r="B79" s="22"/>
      <c r="C79" s="23"/>
      <c r="D79" s="24"/>
      <c r="E79" s="6"/>
      <c r="F79" s="47">
        <f t="shared" si="4"/>
        <v>0</v>
      </c>
      <c r="G79" s="46" t="str">
        <f t="shared" si="5"/>
        <v>OK</v>
      </c>
      <c r="H79" s="6"/>
      <c r="I79" s="4"/>
      <c r="J79" s="47" t="str">
        <f t="shared" si="0"/>
        <v/>
      </c>
      <c r="K79" s="4"/>
      <c r="L79" s="47" t="str">
        <f t="shared" si="1"/>
        <v/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x14ac:dyDescent="0.2">
      <c r="A80" s="6"/>
      <c r="B80" s="22"/>
      <c r="C80" s="23"/>
      <c r="D80" s="24"/>
      <c r="E80" s="6"/>
      <c r="F80" s="47">
        <f t="shared" si="4"/>
        <v>0</v>
      </c>
      <c r="G80" s="46" t="str">
        <f t="shared" si="5"/>
        <v>OK</v>
      </c>
      <c r="H80" s="6"/>
      <c r="I80" s="4"/>
      <c r="J80" s="47" t="str">
        <f t="shared" si="0"/>
        <v/>
      </c>
      <c r="K80" s="4"/>
      <c r="L80" s="47" t="str">
        <f t="shared" si="1"/>
        <v/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x14ac:dyDescent="0.2">
      <c r="A81" s="6"/>
      <c r="B81" s="25"/>
      <c r="C81" s="30"/>
      <c r="D81" s="27"/>
      <c r="E81" s="6"/>
      <c r="F81" s="47">
        <f t="shared" si="4"/>
        <v>0</v>
      </c>
      <c r="G81" s="46" t="str">
        <f t="shared" si="5"/>
        <v>OK</v>
      </c>
      <c r="H81" s="6"/>
      <c r="I81" s="4"/>
      <c r="J81" s="47" t="str">
        <f t="shared" si="0"/>
        <v/>
      </c>
      <c r="K81" s="4"/>
      <c r="L81" s="47" t="str">
        <f t="shared" si="1"/>
        <v/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" customHeight="1" x14ac:dyDescent="0.2">
      <c r="A82" s="33" t="s">
        <v>45</v>
      </c>
      <c r="B82" s="28"/>
      <c r="C82" s="31"/>
      <c r="D82" s="29"/>
      <c r="E82" s="6"/>
      <c r="F82" s="47"/>
      <c r="G82" s="47"/>
      <c r="H82" s="6"/>
      <c r="I82" s="4"/>
      <c r="J82" s="47" t="str">
        <f t="shared" si="0"/>
        <v/>
      </c>
      <c r="K82" s="4"/>
      <c r="L82" s="47" t="str">
        <f t="shared" si="1"/>
        <v/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x14ac:dyDescent="0.2">
      <c r="A83" s="6"/>
      <c r="B83" s="22"/>
      <c r="C83" s="23"/>
      <c r="D83" s="24"/>
      <c r="E83" s="6"/>
      <c r="F83" s="47">
        <f>B83-B82</f>
        <v>0</v>
      </c>
      <c r="G83" s="46" t="str">
        <f>IF(F83&lt;31,"OK","NOT OK")</f>
        <v>OK</v>
      </c>
      <c r="H83" s="6"/>
      <c r="I83" s="4"/>
      <c r="J83" s="47" t="str">
        <f t="shared" si="0"/>
        <v/>
      </c>
      <c r="K83" s="4"/>
      <c r="L83" s="47" t="str">
        <f t="shared" si="1"/>
        <v/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x14ac:dyDescent="0.2">
      <c r="A84" s="6"/>
      <c r="B84" s="22"/>
      <c r="C84" s="23"/>
      <c r="D84" s="24"/>
      <c r="E84" s="6"/>
      <c r="F84" s="47">
        <f t="shared" ref="F84:F106" si="6">B84-B83</f>
        <v>0</v>
      </c>
      <c r="G84" s="46" t="str">
        <f t="shared" ref="G84:G106" si="7">IF(F84&lt;31,"OK","NOT OK")</f>
        <v>OK</v>
      </c>
      <c r="H84" s="6"/>
      <c r="I84" s="4"/>
      <c r="J84" s="47" t="str">
        <f t="shared" si="0"/>
        <v/>
      </c>
      <c r="K84" s="4"/>
      <c r="L84" s="47" t="str">
        <f t="shared" si="1"/>
        <v/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x14ac:dyDescent="0.2">
      <c r="A85" s="6"/>
      <c r="B85" s="22"/>
      <c r="C85" s="23"/>
      <c r="D85" s="24"/>
      <c r="E85" s="6"/>
      <c r="F85" s="47">
        <f t="shared" si="6"/>
        <v>0</v>
      </c>
      <c r="G85" s="46" t="str">
        <f t="shared" si="7"/>
        <v>OK</v>
      </c>
      <c r="H85" s="6"/>
      <c r="I85" s="4"/>
      <c r="J85" s="47" t="str">
        <f t="shared" si="0"/>
        <v/>
      </c>
      <c r="K85" s="4"/>
      <c r="L85" s="47" t="str">
        <f t="shared" si="1"/>
        <v/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x14ac:dyDescent="0.2">
      <c r="A86" s="6"/>
      <c r="B86" s="22"/>
      <c r="C86" s="23"/>
      <c r="D86" s="24"/>
      <c r="E86" s="6"/>
      <c r="F86" s="47">
        <f t="shared" si="6"/>
        <v>0</v>
      </c>
      <c r="G86" s="46" t="str">
        <f t="shared" si="7"/>
        <v>OK</v>
      </c>
      <c r="H86" s="6"/>
      <c r="I86" s="4"/>
      <c r="J86" s="47" t="str">
        <f t="shared" si="0"/>
        <v/>
      </c>
      <c r="K86" s="4"/>
      <c r="L86" s="47" t="str">
        <f t="shared" si="1"/>
        <v/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x14ac:dyDescent="0.2">
      <c r="A87" s="6"/>
      <c r="B87" s="22"/>
      <c r="C87" s="23"/>
      <c r="D87" s="24"/>
      <c r="E87" s="6"/>
      <c r="F87" s="47">
        <f t="shared" si="6"/>
        <v>0</v>
      </c>
      <c r="G87" s="46" t="str">
        <f t="shared" si="7"/>
        <v>OK</v>
      </c>
      <c r="H87" s="6"/>
      <c r="I87" s="4"/>
      <c r="J87" s="47" t="str">
        <f t="shared" si="0"/>
        <v/>
      </c>
      <c r="K87" s="4"/>
      <c r="L87" s="47" t="str">
        <f t="shared" si="1"/>
        <v/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x14ac:dyDescent="0.2">
      <c r="A88" s="6"/>
      <c r="B88" s="22"/>
      <c r="C88" s="23"/>
      <c r="D88" s="24"/>
      <c r="E88" s="6"/>
      <c r="F88" s="47">
        <f t="shared" si="6"/>
        <v>0</v>
      </c>
      <c r="G88" s="46" t="str">
        <f t="shared" si="7"/>
        <v>OK</v>
      </c>
      <c r="H88" s="6"/>
      <c r="I88" s="4"/>
      <c r="J88" s="47" t="str">
        <f t="shared" si="0"/>
        <v/>
      </c>
      <c r="K88" s="4"/>
      <c r="L88" s="47" t="str">
        <f t="shared" si="1"/>
        <v/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x14ac:dyDescent="0.2">
      <c r="A89" s="6"/>
      <c r="B89" s="22"/>
      <c r="C89" s="23"/>
      <c r="D89" s="24"/>
      <c r="E89" s="6"/>
      <c r="F89" s="47">
        <f t="shared" si="6"/>
        <v>0</v>
      </c>
      <c r="G89" s="46" t="str">
        <f t="shared" si="7"/>
        <v>OK</v>
      </c>
      <c r="H89" s="6"/>
      <c r="I89" s="4"/>
      <c r="J89" s="47" t="str">
        <f t="shared" si="0"/>
        <v/>
      </c>
      <c r="K89" s="4"/>
      <c r="L89" s="47" t="str">
        <f t="shared" si="1"/>
        <v/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x14ac:dyDescent="0.2">
      <c r="A90" s="6"/>
      <c r="B90" s="22"/>
      <c r="C90" s="23"/>
      <c r="D90" s="24"/>
      <c r="E90" s="6"/>
      <c r="F90" s="47">
        <f t="shared" si="6"/>
        <v>0</v>
      </c>
      <c r="G90" s="46" t="str">
        <f t="shared" si="7"/>
        <v>OK</v>
      </c>
      <c r="H90" s="6"/>
      <c r="I90" s="4"/>
      <c r="J90" s="47" t="str">
        <f t="shared" si="0"/>
        <v/>
      </c>
      <c r="K90" s="4"/>
      <c r="L90" s="47" t="str">
        <f t="shared" si="1"/>
        <v/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x14ac:dyDescent="0.2">
      <c r="A91" s="6"/>
      <c r="B91" s="22"/>
      <c r="C91" s="23"/>
      <c r="D91" s="24"/>
      <c r="E91" s="6"/>
      <c r="F91" s="47">
        <f t="shared" si="6"/>
        <v>0</v>
      </c>
      <c r="G91" s="46" t="str">
        <f t="shared" si="7"/>
        <v>OK</v>
      </c>
      <c r="H91" s="6"/>
      <c r="I91" s="4"/>
      <c r="J91" s="47" t="str">
        <f t="shared" si="0"/>
        <v/>
      </c>
      <c r="K91" s="4"/>
      <c r="L91" s="47" t="str">
        <f t="shared" si="1"/>
        <v/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x14ac:dyDescent="0.2">
      <c r="A92" s="6"/>
      <c r="B92" s="22"/>
      <c r="C92" s="23"/>
      <c r="D92" s="24"/>
      <c r="E92" s="6"/>
      <c r="F92" s="47">
        <f t="shared" si="6"/>
        <v>0</v>
      </c>
      <c r="G92" s="46" t="str">
        <f t="shared" si="7"/>
        <v>OK</v>
      </c>
      <c r="H92" s="6"/>
      <c r="I92" s="4"/>
      <c r="J92" s="47" t="str">
        <f t="shared" si="0"/>
        <v/>
      </c>
      <c r="K92" s="4"/>
      <c r="L92" s="47" t="str">
        <f t="shared" si="1"/>
        <v/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x14ac:dyDescent="0.2">
      <c r="A93" s="6"/>
      <c r="B93" s="22"/>
      <c r="C93" s="23"/>
      <c r="D93" s="24"/>
      <c r="E93" s="6"/>
      <c r="F93" s="47">
        <f t="shared" si="6"/>
        <v>0</v>
      </c>
      <c r="G93" s="46" t="str">
        <f t="shared" si="7"/>
        <v>OK</v>
      </c>
      <c r="H93" s="6"/>
      <c r="I93" s="4"/>
      <c r="J93" s="47" t="str">
        <f t="shared" si="0"/>
        <v/>
      </c>
      <c r="K93" s="4"/>
      <c r="L93" s="47" t="str">
        <f t="shared" si="1"/>
        <v/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x14ac:dyDescent="0.2">
      <c r="A94" s="6"/>
      <c r="B94" s="22"/>
      <c r="C94" s="23"/>
      <c r="D94" s="24"/>
      <c r="E94" s="6"/>
      <c r="F94" s="47">
        <f t="shared" si="6"/>
        <v>0</v>
      </c>
      <c r="G94" s="46" t="str">
        <f t="shared" si="7"/>
        <v>OK</v>
      </c>
      <c r="H94" s="6"/>
      <c r="I94" s="4"/>
      <c r="J94" s="47" t="str">
        <f t="shared" si="0"/>
        <v/>
      </c>
      <c r="K94" s="4"/>
      <c r="L94" s="47" t="str">
        <f t="shared" si="1"/>
        <v/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x14ac:dyDescent="0.2">
      <c r="A95" s="6"/>
      <c r="B95" s="22"/>
      <c r="C95" s="23"/>
      <c r="D95" s="24"/>
      <c r="E95" s="6"/>
      <c r="F95" s="47">
        <f t="shared" si="6"/>
        <v>0</v>
      </c>
      <c r="G95" s="46" t="str">
        <f t="shared" si="7"/>
        <v>OK</v>
      </c>
      <c r="H95" s="6"/>
      <c r="I95" s="4"/>
      <c r="J95" s="47" t="str">
        <f t="shared" si="0"/>
        <v/>
      </c>
      <c r="K95" s="4"/>
      <c r="L95" s="47" t="str">
        <f t="shared" si="1"/>
        <v/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x14ac:dyDescent="0.2">
      <c r="A96" s="6"/>
      <c r="B96" s="22"/>
      <c r="C96" s="23"/>
      <c r="D96" s="24"/>
      <c r="E96" s="6"/>
      <c r="F96" s="47">
        <f t="shared" si="6"/>
        <v>0</v>
      </c>
      <c r="G96" s="46" t="str">
        <f t="shared" si="7"/>
        <v>OK</v>
      </c>
      <c r="H96" s="6"/>
      <c r="I96" s="4"/>
      <c r="J96" s="47" t="str">
        <f t="shared" si="0"/>
        <v/>
      </c>
      <c r="K96" s="4"/>
      <c r="L96" s="47" t="str">
        <f t="shared" si="1"/>
        <v/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x14ac:dyDescent="0.2">
      <c r="A97" s="6"/>
      <c r="B97" s="22"/>
      <c r="C97" s="23"/>
      <c r="D97" s="24"/>
      <c r="E97" s="6"/>
      <c r="F97" s="47">
        <f t="shared" si="6"/>
        <v>0</v>
      </c>
      <c r="G97" s="46" t="str">
        <f t="shared" si="7"/>
        <v>OK</v>
      </c>
      <c r="H97" s="6"/>
      <c r="I97" s="4"/>
      <c r="J97" s="47" t="str">
        <f t="shared" si="0"/>
        <v/>
      </c>
      <c r="K97" s="4"/>
      <c r="L97" s="47" t="str">
        <f t="shared" si="1"/>
        <v/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x14ac:dyDescent="0.2">
      <c r="A98" s="6"/>
      <c r="B98" s="22"/>
      <c r="C98" s="23"/>
      <c r="D98" s="24"/>
      <c r="E98" s="6"/>
      <c r="F98" s="47">
        <f t="shared" si="6"/>
        <v>0</v>
      </c>
      <c r="G98" s="46" t="str">
        <f t="shared" si="7"/>
        <v>OK</v>
      </c>
      <c r="H98" s="6"/>
      <c r="I98" s="4"/>
      <c r="J98" s="47" t="str">
        <f t="shared" si="0"/>
        <v/>
      </c>
      <c r="K98" s="4"/>
      <c r="L98" s="47" t="str">
        <f t="shared" si="1"/>
        <v/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x14ac:dyDescent="0.2">
      <c r="A99" s="6"/>
      <c r="B99" s="22"/>
      <c r="C99" s="23"/>
      <c r="D99" s="24"/>
      <c r="E99" s="6"/>
      <c r="F99" s="47">
        <f t="shared" si="6"/>
        <v>0</v>
      </c>
      <c r="G99" s="46" t="str">
        <f t="shared" si="7"/>
        <v>OK</v>
      </c>
      <c r="H99" s="6"/>
      <c r="I99" s="4"/>
      <c r="J99" s="47" t="str">
        <f t="shared" si="0"/>
        <v/>
      </c>
      <c r="K99" s="4"/>
      <c r="L99" s="47" t="str">
        <f t="shared" si="1"/>
        <v/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x14ac:dyDescent="0.2">
      <c r="A100" s="6"/>
      <c r="B100" s="22"/>
      <c r="C100" s="23"/>
      <c r="D100" s="24"/>
      <c r="E100" s="6"/>
      <c r="F100" s="47">
        <f t="shared" si="6"/>
        <v>0</v>
      </c>
      <c r="G100" s="46" t="str">
        <f t="shared" si="7"/>
        <v>OK</v>
      </c>
      <c r="H100" s="6"/>
      <c r="I100" s="4"/>
      <c r="J100" s="47" t="str">
        <f t="shared" si="0"/>
        <v/>
      </c>
      <c r="K100" s="4"/>
      <c r="L100" s="47" t="str">
        <f t="shared" si="1"/>
        <v/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x14ac:dyDescent="0.2">
      <c r="A101" s="6"/>
      <c r="B101" s="22"/>
      <c r="C101" s="23"/>
      <c r="D101" s="24"/>
      <c r="E101" s="6"/>
      <c r="F101" s="47">
        <f t="shared" si="6"/>
        <v>0</v>
      </c>
      <c r="G101" s="46" t="str">
        <f t="shared" si="7"/>
        <v>OK</v>
      </c>
      <c r="H101" s="6"/>
      <c r="I101" s="4"/>
      <c r="J101" s="47" t="str">
        <f t="shared" si="0"/>
        <v/>
      </c>
      <c r="K101" s="4"/>
      <c r="L101" s="47" t="str">
        <f t="shared" si="1"/>
        <v/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x14ac:dyDescent="0.2">
      <c r="A102" s="6"/>
      <c r="B102" s="22"/>
      <c r="C102" s="23"/>
      <c r="D102" s="24"/>
      <c r="E102" s="6"/>
      <c r="F102" s="47">
        <f t="shared" si="6"/>
        <v>0</v>
      </c>
      <c r="G102" s="46" t="str">
        <f t="shared" si="7"/>
        <v>OK</v>
      </c>
      <c r="H102" s="6"/>
      <c r="I102" s="4"/>
      <c r="J102" s="47" t="str">
        <f t="shared" si="0"/>
        <v/>
      </c>
      <c r="K102" s="4"/>
      <c r="L102" s="47" t="str">
        <f t="shared" si="1"/>
        <v/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x14ac:dyDescent="0.2">
      <c r="A103" s="6"/>
      <c r="B103" s="22"/>
      <c r="C103" s="23"/>
      <c r="D103" s="24"/>
      <c r="E103" s="6"/>
      <c r="F103" s="47">
        <f t="shared" si="6"/>
        <v>0</v>
      </c>
      <c r="G103" s="46" t="str">
        <f t="shared" si="7"/>
        <v>OK</v>
      </c>
      <c r="H103" s="6"/>
      <c r="I103" s="4"/>
      <c r="J103" s="47" t="str">
        <f t="shared" si="0"/>
        <v/>
      </c>
      <c r="K103" s="4"/>
      <c r="L103" s="47" t="str">
        <f t="shared" si="1"/>
        <v/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x14ac:dyDescent="0.2">
      <c r="A104" s="6"/>
      <c r="B104" s="22"/>
      <c r="C104" s="23"/>
      <c r="D104" s="24"/>
      <c r="E104" s="6"/>
      <c r="F104" s="47">
        <f t="shared" si="6"/>
        <v>0</v>
      </c>
      <c r="G104" s="46" t="str">
        <f t="shared" si="7"/>
        <v>OK</v>
      </c>
      <c r="H104" s="6"/>
      <c r="I104" s="4"/>
      <c r="J104" s="47" t="str">
        <f t="shared" si="0"/>
        <v/>
      </c>
      <c r="K104" s="4"/>
      <c r="L104" s="47" t="str">
        <f t="shared" si="1"/>
        <v/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x14ac:dyDescent="0.2">
      <c r="A105" s="6"/>
      <c r="B105" s="22"/>
      <c r="C105" s="23"/>
      <c r="D105" s="24"/>
      <c r="E105" s="6"/>
      <c r="F105" s="47">
        <f t="shared" si="6"/>
        <v>0</v>
      </c>
      <c r="G105" s="46" t="str">
        <f t="shared" si="7"/>
        <v>OK</v>
      </c>
      <c r="H105" s="6"/>
      <c r="I105" s="4"/>
      <c r="J105" s="47" t="str">
        <f t="shared" si="0"/>
        <v/>
      </c>
      <c r="K105" s="4"/>
      <c r="L105" s="47" t="str">
        <f t="shared" si="1"/>
        <v/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x14ac:dyDescent="0.2">
      <c r="A106" s="6"/>
      <c r="B106" s="32"/>
      <c r="C106" s="30"/>
      <c r="D106" s="27"/>
      <c r="E106" s="6"/>
      <c r="F106" s="47">
        <f t="shared" si="6"/>
        <v>0</v>
      </c>
      <c r="G106" s="46" t="str">
        <f t="shared" si="7"/>
        <v>OK</v>
      </c>
      <c r="H106" s="6"/>
      <c r="I106" s="4"/>
      <c r="J106" s="47" t="str">
        <f t="shared" si="0"/>
        <v/>
      </c>
      <c r="K106" s="4"/>
      <c r="L106" s="47" t="str">
        <f t="shared" si="1"/>
        <v/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.75" customHeight="1" x14ac:dyDescent="0.2">
      <c r="A107" s="33" t="s">
        <v>54</v>
      </c>
      <c r="B107" s="19"/>
      <c r="C107" s="31"/>
      <c r="D107" s="29"/>
      <c r="E107" s="6"/>
      <c r="F107" s="47"/>
      <c r="G107" s="47" t="str">
        <f>IF(F107&lt;28,"","NOT OK")</f>
        <v/>
      </c>
      <c r="H107" s="6"/>
      <c r="I107" s="4"/>
      <c r="J107" s="47" t="str">
        <f t="shared" si="0"/>
        <v/>
      </c>
      <c r="K107" s="4"/>
      <c r="L107" s="47" t="str">
        <f t="shared" si="1"/>
        <v/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x14ac:dyDescent="0.2">
      <c r="A108" s="6"/>
      <c r="B108" s="22"/>
      <c r="C108" s="23"/>
      <c r="D108" s="24"/>
      <c r="E108" s="6"/>
      <c r="F108" s="47">
        <f>B108-B107</f>
        <v>0</v>
      </c>
      <c r="G108" s="46" t="str">
        <f>IF(F108&lt;31,"OK","NOT OK")</f>
        <v>OK</v>
      </c>
      <c r="H108" s="6"/>
      <c r="I108" s="4"/>
      <c r="J108" s="47" t="str">
        <f t="shared" si="0"/>
        <v/>
      </c>
      <c r="K108" s="4"/>
      <c r="L108" s="47" t="str">
        <f t="shared" si="1"/>
        <v/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x14ac:dyDescent="0.2">
      <c r="A109" s="6"/>
      <c r="B109" s="22"/>
      <c r="C109" s="23"/>
      <c r="D109" s="24"/>
      <c r="E109" s="6"/>
      <c r="F109" s="47">
        <f t="shared" ref="F109:F131" si="8">B109-B108</f>
        <v>0</v>
      </c>
      <c r="G109" s="46" t="str">
        <f t="shared" ref="G109:G131" si="9">IF(F109&lt;31,"OK","NOT OK")</f>
        <v>OK</v>
      </c>
      <c r="H109" s="6"/>
      <c r="I109" s="4"/>
      <c r="J109" s="47" t="str">
        <f t="shared" ref="J109:J131" si="10">IF(C109="","",LOG10(C109))</f>
        <v/>
      </c>
      <c r="K109" s="4"/>
      <c r="L109" s="47" t="str">
        <f t="shared" ref="L109:L131" si="11">IF(D109="","",LOG10(D109))</f>
        <v/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x14ac:dyDescent="0.2">
      <c r="A110" s="6"/>
      <c r="B110" s="22"/>
      <c r="C110" s="23"/>
      <c r="D110" s="24"/>
      <c r="E110" s="6"/>
      <c r="F110" s="47">
        <f t="shared" si="8"/>
        <v>0</v>
      </c>
      <c r="G110" s="46" t="str">
        <f t="shared" si="9"/>
        <v>OK</v>
      </c>
      <c r="H110" s="6"/>
      <c r="I110" s="4"/>
      <c r="J110" s="47" t="str">
        <f t="shared" si="10"/>
        <v/>
      </c>
      <c r="K110" s="4"/>
      <c r="L110" s="47" t="str">
        <f t="shared" si="11"/>
        <v/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x14ac:dyDescent="0.2">
      <c r="A111" s="6"/>
      <c r="B111" s="22"/>
      <c r="C111" s="23"/>
      <c r="D111" s="24"/>
      <c r="E111" s="6"/>
      <c r="F111" s="47">
        <f t="shared" si="8"/>
        <v>0</v>
      </c>
      <c r="G111" s="46" t="str">
        <f t="shared" si="9"/>
        <v>OK</v>
      </c>
      <c r="H111" s="6"/>
      <c r="I111" s="4"/>
      <c r="J111" s="47" t="str">
        <f t="shared" si="10"/>
        <v/>
      </c>
      <c r="K111" s="4"/>
      <c r="L111" s="47" t="str">
        <f t="shared" si="11"/>
        <v/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x14ac:dyDescent="0.2">
      <c r="A112" s="6"/>
      <c r="B112" s="22"/>
      <c r="C112" s="23"/>
      <c r="D112" s="24"/>
      <c r="E112" s="6"/>
      <c r="F112" s="47">
        <f t="shared" si="8"/>
        <v>0</v>
      </c>
      <c r="G112" s="46" t="str">
        <f t="shared" si="9"/>
        <v>OK</v>
      </c>
      <c r="H112" s="6"/>
      <c r="I112" s="4"/>
      <c r="J112" s="47" t="str">
        <f t="shared" si="10"/>
        <v/>
      </c>
      <c r="K112" s="4"/>
      <c r="L112" s="47" t="str">
        <f t="shared" si="11"/>
        <v/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x14ac:dyDescent="0.2">
      <c r="A113" s="6"/>
      <c r="B113" s="22"/>
      <c r="C113" s="23"/>
      <c r="D113" s="24"/>
      <c r="E113" s="6"/>
      <c r="F113" s="47">
        <f t="shared" si="8"/>
        <v>0</v>
      </c>
      <c r="G113" s="46" t="str">
        <f t="shared" si="9"/>
        <v>OK</v>
      </c>
      <c r="H113" s="6"/>
      <c r="I113" s="4"/>
      <c r="J113" s="47" t="str">
        <f t="shared" si="10"/>
        <v/>
      </c>
      <c r="K113" s="4"/>
      <c r="L113" s="47" t="str">
        <f t="shared" si="11"/>
        <v/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x14ac:dyDescent="0.2">
      <c r="A114" s="6"/>
      <c r="B114" s="22"/>
      <c r="C114" s="23"/>
      <c r="D114" s="24"/>
      <c r="E114" s="6"/>
      <c r="F114" s="47">
        <f t="shared" si="8"/>
        <v>0</v>
      </c>
      <c r="G114" s="46" t="str">
        <f t="shared" si="9"/>
        <v>OK</v>
      </c>
      <c r="H114" s="6"/>
      <c r="I114" s="4"/>
      <c r="J114" s="47" t="str">
        <f t="shared" si="10"/>
        <v/>
      </c>
      <c r="K114" s="4"/>
      <c r="L114" s="47" t="str">
        <f t="shared" si="11"/>
        <v/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x14ac:dyDescent="0.2">
      <c r="A115" s="6"/>
      <c r="B115" s="22"/>
      <c r="C115" s="23"/>
      <c r="D115" s="24"/>
      <c r="E115" s="6"/>
      <c r="F115" s="47">
        <f t="shared" si="8"/>
        <v>0</v>
      </c>
      <c r="G115" s="46" t="str">
        <f t="shared" si="9"/>
        <v>OK</v>
      </c>
      <c r="H115" s="6"/>
      <c r="I115" s="4"/>
      <c r="J115" s="47" t="str">
        <f t="shared" si="10"/>
        <v/>
      </c>
      <c r="K115" s="4"/>
      <c r="L115" s="47" t="str">
        <f t="shared" si="11"/>
        <v/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x14ac:dyDescent="0.2">
      <c r="A116" s="6"/>
      <c r="B116" s="22"/>
      <c r="C116" s="23"/>
      <c r="D116" s="24"/>
      <c r="E116" s="6"/>
      <c r="F116" s="47">
        <f t="shared" si="8"/>
        <v>0</v>
      </c>
      <c r="G116" s="46" t="str">
        <f t="shared" si="9"/>
        <v>OK</v>
      </c>
      <c r="H116" s="6"/>
      <c r="I116" s="4"/>
      <c r="J116" s="47" t="str">
        <f t="shared" si="10"/>
        <v/>
      </c>
      <c r="K116" s="4"/>
      <c r="L116" s="47" t="str">
        <f t="shared" si="11"/>
        <v/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x14ac:dyDescent="0.2">
      <c r="A117" s="6"/>
      <c r="B117" s="22"/>
      <c r="C117" s="23"/>
      <c r="D117" s="24"/>
      <c r="E117" s="6"/>
      <c r="F117" s="47">
        <f t="shared" si="8"/>
        <v>0</v>
      </c>
      <c r="G117" s="46" t="str">
        <f t="shared" si="9"/>
        <v>OK</v>
      </c>
      <c r="H117" s="6"/>
      <c r="I117" s="4"/>
      <c r="J117" s="47" t="str">
        <f t="shared" si="10"/>
        <v/>
      </c>
      <c r="K117" s="4"/>
      <c r="L117" s="47" t="str">
        <f t="shared" si="11"/>
        <v/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x14ac:dyDescent="0.2">
      <c r="A118" s="6"/>
      <c r="B118" s="22"/>
      <c r="C118" s="23"/>
      <c r="D118" s="24"/>
      <c r="E118" s="6"/>
      <c r="F118" s="47">
        <f t="shared" si="8"/>
        <v>0</v>
      </c>
      <c r="G118" s="46" t="str">
        <f t="shared" si="9"/>
        <v>OK</v>
      </c>
      <c r="H118" s="6"/>
      <c r="I118" s="4"/>
      <c r="J118" s="47" t="str">
        <f t="shared" si="10"/>
        <v/>
      </c>
      <c r="K118" s="4"/>
      <c r="L118" s="47" t="str">
        <f t="shared" si="11"/>
        <v/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 x14ac:dyDescent="0.2">
      <c r="A119" s="6"/>
      <c r="B119" s="22"/>
      <c r="C119" s="23"/>
      <c r="D119" s="24"/>
      <c r="E119" s="6"/>
      <c r="F119" s="47">
        <f t="shared" si="8"/>
        <v>0</v>
      </c>
      <c r="G119" s="46" t="str">
        <f t="shared" si="9"/>
        <v>OK</v>
      </c>
      <c r="H119" s="6"/>
      <c r="I119" s="4"/>
      <c r="J119" s="47" t="str">
        <f t="shared" si="10"/>
        <v/>
      </c>
      <c r="K119" s="4"/>
      <c r="L119" s="47" t="str">
        <f t="shared" si="11"/>
        <v/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x14ac:dyDescent="0.2">
      <c r="A120" s="6"/>
      <c r="B120" s="22"/>
      <c r="C120" s="23"/>
      <c r="D120" s="24"/>
      <c r="E120" s="6"/>
      <c r="F120" s="47">
        <f t="shared" si="8"/>
        <v>0</v>
      </c>
      <c r="G120" s="46" t="str">
        <f t="shared" si="9"/>
        <v>OK</v>
      </c>
      <c r="H120" s="6"/>
      <c r="I120" s="4"/>
      <c r="J120" s="47" t="str">
        <f t="shared" si="10"/>
        <v/>
      </c>
      <c r="K120" s="4"/>
      <c r="L120" s="47" t="str">
        <f t="shared" si="11"/>
        <v/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x14ac:dyDescent="0.2">
      <c r="A121" s="6"/>
      <c r="B121" s="22"/>
      <c r="C121" s="23"/>
      <c r="D121" s="24"/>
      <c r="E121" s="6"/>
      <c r="F121" s="47">
        <f t="shared" si="8"/>
        <v>0</v>
      </c>
      <c r="G121" s="46" t="str">
        <f t="shared" si="9"/>
        <v>OK</v>
      </c>
      <c r="H121" s="6"/>
      <c r="I121" s="4"/>
      <c r="J121" s="47" t="str">
        <f t="shared" si="10"/>
        <v/>
      </c>
      <c r="K121" s="4"/>
      <c r="L121" s="47" t="str">
        <f t="shared" si="11"/>
        <v/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x14ac:dyDescent="0.2">
      <c r="A122" s="6"/>
      <c r="B122" s="22"/>
      <c r="C122" s="23"/>
      <c r="D122" s="24"/>
      <c r="E122" s="6"/>
      <c r="F122" s="47">
        <f t="shared" si="8"/>
        <v>0</v>
      </c>
      <c r="G122" s="46" t="str">
        <f t="shared" si="9"/>
        <v>OK</v>
      </c>
      <c r="H122" s="6"/>
      <c r="I122" s="4"/>
      <c r="J122" s="47" t="str">
        <f t="shared" si="10"/>
        <v/>
      </c>
      <c r="K122" s="4"/>
      <c r="L122" s="47" t="str">
        <f t="shared" si="11"/>
        <v/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x14ac:dyDescent="0.2">
      <c r="A123" s="6"/>
      <c r="B123" s="22"/>
      <c r="C123" s="23"/>
      <c r="D123" s="24"/>
      <c r="E123" s="6"/>
      <c r="F123" s="47">
        <f t="shared" si="8"/>
        <v>0</v>
      </c>
      <c r="G123" s="46" t="str">
        <f t="shared" si="9"/>
        <v>OK</v>
      </c>
      <c r="H123" s="6"/>
      <c r="I123" s="4"/>
      <c r="J123" s="47" t="str">
        <f t="shared" si="10"/>
        <v/>
      </c>
      <c r="K123" s="4"/>
      <c r="L123" s="47" t="str">
        <f t="shared" si="11"/>
        <v/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x14ac:dyDescent="0.2">
      <c r="A124" s="6"/>
      <c r="B124" s="22"/>
      <c r="C124" s="23"/>
      <c r="D124" s="24"/>
      <c r="E124" s="6"/>
      <c r="F124" s="47">
        <f t="shared" si="8"/>
        <v>0</v>
      </c>
      <c r="G124" s="46" t="str">
        <f t="shared" si="9"/>
        <v>OK</v>
      </c>
      <c r="H124" s="6"/>
      <c r="I124" s="4"/>
      <c r="J124" s="47" t="str">
        <f t="shared" si="10"/>
        <v/>
      </c>
      <c r="K124" s="4"/>
      <c r="L124" s="47" t="str">
        <f t="shared" si="11"/>
        <v/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x14ac:dyDescent="0.2">
      <c r="A125" s="6"/>
      <c r="B125" s="22"/>
      <c r="C125" s="23"/>
      <c r="D125" s="24"/>
      <c r="E125" s="6"/>
      <c r="F125" s="47">
        <f t="shared" si="8"/>
        <v>0</v>
      </c>
      <c r="G125" s="46" t="str">
        <f t="shared" si="9"/>
        <v>OK</v>
      </c>
      <c r="H125" s="6"/>
      <c r="I125" s="4"/>
      <c r="J125" s="47" t="str">
        <f t="shared" si="10"/>
        <v/>
      </c>
      <c r="K125" s="4"/>
      <c r="L125" s="47" t="str">
        <f t="shared" si="11"/>
        <v/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 x14ac:dyDescent="0.2">
      <c r="A126" s="6"/>
      <c r="B126" s="22"/>
      <c r="C126" s="23"/>
      <c r="D126" s="24"/>
      <c r="E126" s="6"/>
      <c r="F126" s="47">
        <f t="shared" si="8"/>
        <v>0</v>
      </c>
      <c r="G126" s="46" t="str">
        <f t="shared" si="9"/>
        <v>OK</v>
      </c>
      <c r="H126" s="6"/>
      <c r="I126" s="4"/>
      <c r="J126" s="47" t="str">
        <f t="shared" si="10"/>
        <v/>
      </c>
      <c r="K126" s="4"/>
      <c r="L126" s="47" t="str">
        <f t="shared" si="11"/>
        <v/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x14ac:dyDescent="0.2">
      <c r="A127" s="6"/>
      <c r="B127" s="22"/>
      <c r="C127" s="23"/>
      <c r="D127" s="24"/>
      <c r="E127" s="6"/>
      <c r="F127" s="47">
        <f t="shared" si="8"/>
        <v>0</v>
      </c>
      <c r="G127" s="46" t="str">
        <f t="shared" si="9"/>
        <v>OK</v>
      </c>
      <c r="H127" s="6"/>
      <c r="I127" s="4"/>
      <c r="J127" s="47" t="str">
        <f t="shared" si="10"/>
        <v/>
      </c>
      <c r="K127" s="4"/>
      <c r="L127" s="47" t="str">
        <f t="shared" si="11"/>
        <v/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x14ac:dyDescent="0.2">
      <c r="A128" s="6"/>
      <c r="B128" s="22"/>
      <c r="C128" s="23"/>
      <c r="D128" s="24"/>
      <c r="E128" s="6"/>
      <c r="F128" s="47">
        <f t="shared" si="8"/>
        <v>0</v>
      </c>
      <c r="G128" s="46" t="str">
        <f t="shared" si="9"/>
        <v>OK</v>
      </c>
      <c r="H128" s="6"/>
      <c r="I128" s="4"/>
      <c r="J128" s="47" t="str">
        <f t="shared" si="10"/>
        <v/>
      </c>
      <c r="K128" s="4"/>
      <c r="L128" s="47" t="str">
        <f t="shared" si="11"/>
        <v/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61" x14ac:dyDescent="0.2">
      <c r="A129" s="6"/>
      <c r="B129" s="22"/>
      <c r="C129" s="23"/>
      <c r="D129" s="24"/>
      <c r="E129" s="6"/>
      <c r="F129" s="47">
        <f t="shared" si="8"/>
        <v>0</v>
      </c>
      <c r="G129" s="46" t="str">
        <f t="shared" si="9"/>
        <v>OK</v>
      </c>
      <c r="H129" s="6"/>
      <c r="I129" s="4"/>
      <c r="J129" s="47" t="str">
        <f t="shared" si="10"/>
        <v/>
      </c>
      <c r="K129" s="4"/>
      <c r="L129" s="47" t="str">
        <f t="shared" si="11"/>
        <v/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61" x14ac:dyDescent="0.2">
      <c r="A130" s="6"/>
      <c r="B130" s="22"/>
      <c r="C130" s="23"/>
      <c r="D130" s="24"/>
      <c r="E130" s="6"/>
      <c r="F130" s="47">
        <f t="shared" si="8"/>
        <v>0</v>
      </c>
      <c r="G130" s="46" t="str">
        <f t="shared" si="9"/>
        <v>OK</v>
      </c>
      <c r="H130" s="6"/>
      <c r="I130" s="4"/>
      <c r="J130" s="47" t="str">
        <f t="shared" si="10"/>
        <v/>
      </c>
      <c r="K130" s="4"/>
      <c r="L130" s="47" t="str">
        <f t="shared" si="11"/>
        <v/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61" x14ac:dyDescent="0.2">
      <c r="A131" s="6"/>
      <c r="B131" s="25"/>
      <c r="C131" s="30"/>
      <c r="D131" s="27"/>
      <c r="E131" s="6"/>
      <c r="F131" s="47">
        <f t="shared" si="8"/>
        <v>0</v>
      </c>
      <c r="G131" s="46" t="str">
        <f t="shared" si="9"/>
        <v>OK</v>
      </c>
      <c r="H131" s="6"/>
      <c r="I131" s="53"/>
      <c r="J131" s="54" t="str">
        <f t="shared" si="10"/>
        <v/>
      </c>
      <c r="K131" s="53"/>
      <c r="L131" s="54" t="str">
        <f t="shared" si="11"/>
        <v/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1:61" s="36" customFormat="1" ht="7.5" customHeight="1" x14ac:dyDescent="0.2">
      <c r="A132" s="12"/>
      <c r="B132" s="37"/>
      <c r="C132" s="37"/>
      <c r="D132" s="37"/>
      <c r="E132" s="37"/>
      <c r="F132" s="37"/>
      <c r="G132" s="35"/>
      <c r="H132" s="37"/>
      <c r="I132" s="55"/>
      <c r="J132" s="55"/>
      <c r="K132" s="55"/>
      <c r="L132" s="55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</row>
    <row r="133" spans="1:61" s="62" customFormat="1" ht="12.75" customHeight="1" x14ac:dyDescent="0.2">
      <c r="A133" s="58"/>
      <c r="B133" s="59" t="s">
        <v>17</v>
      </c>
      <c r="C133" s="59"/>
      <c r="D133" s="60">
        <f>5</f>
        <v>5</v>
      </c>
      <c r="E133" s="55"/>
      <c r="F133" s="55"/>
      <c r="G133" s="61"/>
      <c r="H133" s="55"/>
      <c r="I133" s="65" t="s">
        <v>18</v>
      </c>
      <c r="J133" s="65"/>
      <c r="K133" s="65"/>
      <c r="L133" s="65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</row>
    <row r="134" spans="1:61" s="62" customFormat="1" x14ac:dyDescent="0.2">
      <c r="A134" s="58"/>
      <c r="B134" s="63" t="s">
        <v>19</v>
      </c>
      <c r="C134" s="63"/>
      <c r="D134" s="57" t="str">
        <f>IF(OR(L2&gt;$D$133,L2=$D$133),"OK","NOT OK")</f>
        <v>NOT OK</v>
      </c>
      <c r="E134" s="55"/>
      <c r="F134" s="55"/>
      <c r="G134" s="61"/>
      <c r="H134" s="58"/>
      <c r="I134" s="56" t="s">
        <v>20</v>
      </c>
      <c r="J134" s="56" t="e">
        <f>AVERAGE(J31:J131)</f>
        <v>#DIV/0!</v>
      </c>
      <c r="K134" s="56" t="s">
        <v>20</v>
      </c>
      <c r="L134" s="56" t="e">
        <f>AVERAGE(L31:L131)</f>
        <v>#DIV/0!</v>
      </c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</row>
    <row r="135" spans="1:61" s="62" customFormat="1" x14ac:dyDescent="0.2">
      <c r="A135" s="58"/>
      <c r="B135" s="63" t="s">
        <v>21</v>
      </c>
      <c r="C135" s="63"/>
      <c r="D135" s="57" t="str">
        <f>IF(OR(L3&gt;$D$133,L3=$D$133),"OK","NOT OK")</f>
        <v>NOT OK</v>
      </c>
      <c r="E135" s="58"/>
      <c r="F135" s="55"/>
      <c r="G135" s="61"/>
      <c r="H135" s="58"/>
      <c r="I135" s="56" t="s">
        <v>22</v>
      </c>
      <c r="J135" s="56" t="e">
        <f>STDEV(J31:J131)</f>
        <v>#DIV/0!</v>
      </c>
      <c r="K135" s="56" t="s">
        <v>22</v>
      </c>
      <c r="L135" s="56" t="e">
        <f>STDEV(L31:L131)</f>
        <v>#DIV/0!</v>
      </c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</row>
    <row r="136" spans="1:61" s="62" customFormat="1" x14ac:dyDescent="0.2">
      <c r="A136" s="58"/>
      <c r="B136" s="63" t="s">
        <v>23</v>
      </c>
      <c r="C136" s="63"/>
      <c r="D136" s="57" t="str">
        <f>IF(OR(L5&gt;$D$133,L5=$D$133),"OK","NOT OK")</f>
        <v>NOT OK</v>
      </c>
      <c r="E136" s="58"/>
      <c r="F136" s="55"/>
      <c r="G136" s="61"/>
      <c r="H136" s="58"/>
      <c r="I136" s="56" t="s">
        <v>24</v>
      </c>
      <c r="J136" s="56" t="e">
        <f>J134+1.65*J135</f>
        <v>#DIV/0!</v>
      </c>
      <c r="K136" s="56" t="s">
        <v>24</v>
      </c>
      <c r="L136" s="56" t="e">
        <f>L134+1.65*L135</f>
        <v>#DIV/0!</v>
      </c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</row>
    <row r="137" spans="1:61" s="62" customFormat="1" x14ac:dyDescent="0.2">
      <c r="A137" s="58"/>
      <c r="B137" s="63" t="s">
        <v>25</v>
      </c>
      <c r="C137" s="63"/>
      <c r="D137" s="57" t="str">
        <f>IF(OR(L6&gt;$D$133,L6=$D$133),"OK","NOT OK")</f>
        <v>NOT OK</v>
      </c>
      <c r="E137" s="58"/>
      <c r="F137" s="55"/>
      <c r="G137" s="61"/>
      <c r="H137" s="58"/>
      <c r="I137" s="56" t="s">
        <v>26</v>
      </c>
      <c r="J137" s="56" t="e">
        <f>POWER(10,J136)</f>
        <v>#DIV/0!</v>
      </c>
      <c r="K137" s="56" t="s">
        <v>26</v>
      </c>
      <c r="L137" s="56" t="e">
        <f>POWER(10,L136)</f>
        <v>#DIV/0!</v>
      </c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</row>
    <row r="138" spans="1:61" s="62" customFormat="1" x14ac:dyDescent="0.2">
      <c r="A138" s="58"/>
      <c r="B138" s="59" t="s">
        <v>27</v>
      </c>
      <c r="C138" s="59"/>
      <c r="D138" s="60">
        <f>20</f>
        <v>20</v>
      </c>
      <c r="E138" s="58"/>
      <c r="F138" s="55"/>
      <c r="G138" s="61"/>
      <c r="H138" s="58"/>
      <c r="I138" s="57" t="s">
        <v>28</v>
      </c>
      <c r="J138" s="57" t="e">
        <f>IF(J137&lt;250.1,"OK","NOT OK")</f>
        <v>#DIV/0!</v>
      </c>
      <c r="K138" s="57" t="s">
        <v>28</v>
      </c>
      <c r="L138" s="57" t="e">
        <f>IF(L137&lt;100.1,"OK","NOT OK")</f>
        <v>#DIV/0!</v>
      </c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</row>
    <row r="139" spans="1:61" s="62" customFormat="1" x14ac:dyDescent="0.2">
      <c r="A139" s="58"/>
      <c r="B139" s="63" t="s">
        <v>29</v>
      </c>
      <c r="C139" s="63"/>
      <c r="D139" s="57" t="str">
        <f>IF(OR((SUM(L2:L6))&gt;19,(SUM(L2:L6))=D138),"OK","NOT OK")</f>
        <v>NOT OK</v>
      </c>
      <c r="E139" s="58"/>
      <c r="F139" s="5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</row>
    <row r="140" spans="1:61" s="36" customForma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 spans="1:61" s="36" customForma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 spans="1:61" s="36" customForma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 spans="1:61" s="36" customForma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 spans="1:61" s="36" customForma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 spans="1:61" s="36" customForma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 spans="1:61" s="36" customForma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 spans="1:61" s="36" customForma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 spans="1:61" s="36" customForma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 spans="1:61" s="36" customForma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 spans="1:61" s="36" customForma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 spans="1:61" s="36" customForma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 spans="1:61" s="36" customForma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 spans="1:61" s="36" customForma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 spans="1:61" s="36" customForma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 spans="1:61" s="36" customForma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 spans="1:61" s="36" customForma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 spans="1:61" s="36" customForma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 spans="1:61" s="36" customForma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 spans="1:61" s="36" customForma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 spans="1:61" s="36" customForma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 spans="1:61" s="36" customForma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 spans="1:61" s="36" customForma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 spans="1:61" s="36" customForma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 spans="1:61" s="36" customForma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 spans="1:61" s="36" customForma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 spans="1:61" s="36" customForma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 spans="1:61" s="36" customForma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 spans="1:61" s="36" customForma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 spans="1:61" s="36" customForma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 spans="1:61" s="36" customForma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 spans="1:61" s="36" customForma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 spans="1:6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</row>
    <row r="173" spans="1:6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</row>
    <row r="174" spans="1:6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</row>
    <row r="175" spans="1:6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</row>
    <row r="176" spans="1:6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</row>
    <row r="177" spans="1:6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</row>
    <row r="178" spans="1:6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</row>
    <row r="179" spans="1:6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</row>
    <row r="180" spans="1:6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</row>
    <row r="181" spans="1:6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</row>
    <row r="182" spans="1:6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</row>
    <row r="183" spans="1:6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</row>
    <row r="184" spans="1:6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</row>
    <row r="185" spans="1:6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</row>
    <row r="186" spans="1:6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</row>
    <row r="187" spans="1:6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</row>
    <row r="188" spans="1:6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</row>
    <row r="189" spans="1:6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</row>
    <row r="190" spans="1:6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</row>
    <row r="191" spans="1:6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</row>
    <row r="192" spans="1:6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</row>
    <row r="193" spans="1:6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</row>
    <row r="194" spans="1:6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</row>
    <row r="195" spans="1:6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</row>
    <row r="196" spans="1:6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</row>
    <row r="197" spans="1:6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</row>
    <row r="198" spans="1:6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</row>
  </sheetData>
  <sheetProtection algorithmName="SHA-512" hashValue="8iRZ8jGr5hKyC3/TsfyAcTw5O/deZWwFGWuYGxkUB3oZdcoymQ4qlokH1n3P4fTXDHgXR67qWNYIFs3LpMINGg==" saltValue="yBpmmf3LB0Jcr7US9hth6g==" spinCount="100000" sheet="1" objects="1" scenarios="1" selectLockedCells="1"/>
  <mergeCells count="8">
    <mergeCell ref="K28:L28"/>
    <mergeCell ref="I133:L133"/>
    <mergeCell ref="D1:I1"/>
    <mergeCell ref="B8:C8"/>
    <mergeCell ref="I8:J8"/>
    <mergeCell ref="B17:C17"/>
    <mergeCell ref="I17:J17"/>
    <mergeCell ref="I28:J28"/>
  </mergeCells>
  <pageMargins left="0.74791666666666667" right="0.74791666666666667" top="0.98402777777777772" bottom="0.98402777777777772" header="0.51180555555555551" footer="0.51180555555555551"/>
  <pageSetup paperSize="9" scale="50" firstPageNumber="0" orientation="portrait" horizontalDpi="300" verticalDpi="300" r:id="rId1"/>
  <headerFooter alignWithMargins="0">
    <oddFooter>&amp;LBF_calcolo_95th_percentile&amp;RPagina &amp;P di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Analisi campionamenti</vt:lpstr>
      <vt:lpstr>'Analisi campionamenti'!Area_stampa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 Italia</dc:creator>
  <cp:lastModifiedBy>Claudio Mazza</cp:lastModifiedBy>
  <cp:lastPrinted>2016-10-13T10:54:39Z</cp:lastPrinted>
  <dcterms:created xsi:type="dcterms:W3CDTF">2018-11-05T14:37:31Z</dcterms:created>
  <dcterms:modified xsi:type="dcterms:W3CDTF">2025-10-20T10:24:56Z</dcterms:modified>
</cp:coreProperties>
</file>